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GN_ZIO_PC\Desktop\uchwały GOK 2021\"/>
    </mc:Choice>
  </mc:AlternateContent>
  <xr:revisionPtr revIDLastSave="0" documentId="13_ncr:1_{8E8C7557-8184-4DE4-9B47-B807B595E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32" i="1" s="1"/>
  <c r="I5" i="1"/>
  <c r="I4" i="1"/>
  <c r="I6" i="1" l="1"/>
  <c r="I7" i="1" l="1"/>
  <c r="D24" i="1" s="1"/>
  <c r="E24" i="1" s="1"/>
  <c r="D21" i="1" l="1"/>
  <c r="E21" i="1" s="1"/>
  <c r="D22" i="1"/>
  <c r="E22" i="1" s="1"/>
  <c r="I8" i="1"/>
  <c r="D20" i="1"/>
  <c r="E20" i="1" s="1"/>
  <c r="D26" i="1"/>
  <c r="E26" i="1" s="1"/>
  <c r="D16" i="1"/>
  <c r="E16" i="1" s="1"/>
  <c r="D25" i="1"/>
  <c r="E25" i="1" s="1"/>
  <c r="D18" i="1"/>
  <c r="E18" i="1" s="1"/>
  <c r="D19" i="1"/>
  <c r="E19" i="1" s="1"/>
  <c r="D27" i="1"/>
  <c r="E27" i="1" s="1"/>
  <c r="D23" i="1"/>
  <c r="E23" i="1" s="1"/>
  <c r="D17" i="1"/>
  <c r="E17" i="1" s="1"/>
  <c r="D28" i="1" l="1"/>
  <c r="E28" i="1" s="1"/>
  <c r="E32" i="1"/>
  <c r="E34" i="1" s="1"/>
</calcChain>
</file>

<file path=xl/sharedStrings.xml><?xml version="1.0" encoding="utf-8"?>
<sst xmlns="http://schemas.openxmlformats.org/spreadsheetml/2006/main" count="34" uniqueCount="34">
  <si>
    <t>Wartość opłaty</t>
  </si>
  <si>
    <t>Suma miesięczna:</t>
  </si>
  <si>
    <t>Suma suma roczna:</t>
  </si>
  <si>
    <t xml:space="preserve">Ilość mieszkańców dla opłaty bez BIO </t>
  </si>
  <si>
    <t xml:space="preserve">Ilość mieszkańców dla opłaty z BIO </t>
  </si>
  <si>
    <t>Miesiąc</t>
  </si>
  <si>
    <t>Wartość faktury</t>
  </si>
  <si>
    <t>Wartość wpłat</t>
  </si>
  <si>
    <t>Saldo</t>
  </si>
  <si>
    <t>Suma</t>
  </si>
  <si>
    <t>Prognozowane wpływy miesięczne</t>
  </si>
  <si>
    <t>Ogolna suma kosztów</t>
  </si>
  <si>
    <t>Prongoza wpływów oraz kosztów w zł na rok 2022 r.</t>
  </si>
  <si>
    <t>Ilość odpadów</t>
  </si>
  <si>
    <t>Suma kosztów sysetemu (pracownicze, admistracyjne, informatyczne)</t>
  </si>
  <si>
    <t>Suma miesięczna - 10% braku wpłat</t>
  </si>
  <si>
    <t>Dla potrzeb prognozy przyjęto:</t>
  </si>
  <si>
    <t>3. Uchylanie się od wpłat za odpady na poziomie 10% ilości mieszkańców będących w systemie</t>
  </si>
  <si>
    <t>4. Ilość odpadów na poziomie własnych danych historycznych zwiększonych o 5%</t>
  </si>
  <si>
    <t>6. Sumę kosztów administracyjnych funkcjionowania systemu</t>
  </si>
  <si>
    <t>Koszt zagospodarowania odpadów PSZOK</t>
  </si>
  <si>
    <t xml:space="preserve">1. Stawka opłaty za zagospodarowanie odpadów z BIO (bez ulgi) 30,00 zł/osoba
2. Stawka opłaty za zagospodarowanie odpadów z BIO (bez ulgi) 28,00 zł/osoba
</t>
  </si>
  <si>
    <t>1. Stawka opłaty za zagospodarowanie odpadów z BIO (bez ulgi) 30,00 zł/osoba</t>
  </si>
  <si>
    <t>2. Stawka opłaty za zagospodarowanie odpadów bez BIO  z ulgą 28,00 zł/osoba</t>
  </si>
  <si>
    <t>7. Przewidywany koszt wynikający z konieczności obsługi Punktu Selektywnej Zbiórki Odpadów Komunalnych</t>
  </si>
  <si>
    <t>liczba mieszakńców w systemie 7700</t>
  </si>
  <si>
    <t>8. Na terenie Gminy Bielsk wg obowiązku meldunkowego  zamieszkuje 8874 osób</t>
  </si>
  <si>
    <t>9. Na podstawie złożonych deklaracji system gospodarki odpadami obejmuje ok. 7700 osób.</t>
  </si>
  <si>
    <t>10. W roku 2022 zachodzi konieczność obięcia systemem gospodarki odpadami co najmniej dodatkowych 300 osób</t>
  </si>
  <si>
    <t>5. Cenę przetargową z roku 2021    w kwocie 2 035 024,62 zł :12m-cy daje nam  prognozowaną kwotę  miesięcznej faktury 169 585,39zł</t>
  </si>
  <si>
    <t>dodatkowe koszty systemu</t>
  </si>
  <si>
    <t>Dodatkowy koszt obsługi PSZOK (pracownicze i odboru odadów)</t>
  </si>
  <si>
    <t>Wysokość opłat za zagospodarowanie odpadami komunalnymi daje szansę na zbilansowanie  się systemu w przypadku wysokości stawek.</t>
  </si>
  <si>
    <t>Bilans wartości miesięcznych kosztów wynikających z prognozowanej ilości odpadów w odniesieniu do prognozowanych wpływów z opłat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</si>
</sst>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2" fontId="2" fillId="0" borderId="0" xfId="0" applyNumberFormat="1" applyFont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6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7.140625" customWidth="1"/>
    <col min="2" max="2" width="15.42578125" customWidth="1"/>
    <col min="3" max="3" width="19.28515625" customWidth="1"/>
    <col min="4" max="4" width="17" customWidth="1"/>
    <col min="5" max="5" width="16.85546875" customWidth="1"/>
    <col min="7" max="7" width="18" customWidth="1"/>
    <col min="8" max="8" width="33" customWidth="1"/>
    <col min="9" max="9" width="17.7109375" customWidth="1"/>
  </cols>
  <sheetData>
    <row r="2" spans="1:11" ht="15.75" x14ac:dyDescent="0.25">
      <c r="B2" s="18" t="s">
        <v>12</v>
      </c>
      <c r="C2" s="18"/>
      <c r="D2" s="18"/>
      <c r="E2" s="18"/>
      <c r="F2" s="18"/>
      <c r="G2" s="18"/>
      <c r="H2" s="18"/>
      <c r="I2" s="18"/>
    </row>
    <row r="3" spans="1:11" ht="47.25" x14ac:dyDescent="0.25">
      <c r="B3" s="3"/>
      <c r="C3" s="3"/>
      <c r="D3" s="3"/>
      <c r="E3" s="3"/>
      <c r="F3" s="3"/>
      <c r="G3" s="4" t="s">
        <v>0</v>
      </c>
      <c r="H3" s="4" t="s">
        <v>25</v>
      </c>
      <c r="I3" s="4" t="s">
        <v>10</v>
      </c>
      <c r="J3" s="2"/>
      <c r="K3" s="2"/>
    </row>
    <row r="4" spans="1:11" ht="15.75" x14ac:dyDescent="0.25">
      <c r="B4" s="6" t="s">
        <v>3</v>
      </c>
      <c r="C4" s="3"/>
      <c r="D4" s="3"/>
      <c r="E4" s="3"/>
      <c r="F4" s="3"/>
      <c r="G4" s="7">
        <v>28</v>
      </c>
      <c r="H4" s="13">
        <v>4522</v>
      </c>
      <c r="I4" s="9">
        <f>G4*H4</f>
        <v>126616</v>
      </c>
    </row>
    <row r="5" spans="1:11" ht="15.75" x14ac:dyDescent="0.25">
      <c r="B5" s="6" t="s">
        <v>4</v>
      </c>
      <c r="C5" s="3"/>
      <c r="D5" s="3"/>
      <c r="E5" s="3"/>
      <c r="F5" s="3"/>
      <c r="G5" s="7">
        <v>30</v>
      </c>
      <c r="H5" s="13">
        <v>3700</v>
      </c>
      <c r="I5" s="9">
        <f>G5*H5</f>
        <v>111000</v>
      </c>
    </row>
    <row r="6" spans="1:11" ht="15.75" x14ac:dyDescent="0.25">
      <c r="B6" s="3"/>
      <c r="C6" s="3"/>
      <c r="D6" s="3"/>
      <c r="E6" s="3"/>
      <c r="F6" s="3"/>
      <c r="G6" s="3"/>
      <c r="H6" s="10" t="s">
        <v>1</v>
      </c>
      <c r="I6" s="5">
        <f>I4+I5</f>
        <v>237616</v>
      </c>
    </row>
    <row r="7" spans="1:11" ht="15.75" x14ac:dyDescent="0.25">
      <c r="B7" s="3"/>
      <c r="C7" s="3"/>
      <c r="D7" s="3"/>
      <c r="E7" s="3"/>
      <c r="F7" s="3"/>
      <c r="G7" s="3"/>
      <c r="H7" s="10" t="s">
        <v>15</v>
      </c>
      <c r="I7" s="5">
        <f>I6-22700</f>
        <v>214916</v>
      </c>
    </row>
    <row r="8" spans="1:11" ht="15.75" x14ac:dyDescent="0.25">
      <c r="B8" s="3"/>
      <c r="C8" s="3"/>
      <c r="D8" s="3"/>
      <c r="E8" s="3"/>
      <c r="F8" s="3"/>
      <c r="G8" s="3"/>
      <c r="H8" s="11" t="s">
        <v>2</v>
      </c>
      <c r="I8" s="5">
        <f>I7*12</f>
        <v>2578992</v>
      </c>
    </row>
    <row r="9" spans="1:11" ht="15.75" x14ac:dyDescent="0.25">
      <c r="B9" s="3"/>
      <c r="C9" s="3"/>
      <c r="D9" s="3"/>
      <c r="E9" s="3"/>
      <c r="F9" s="3"/>
      <c r="G9" s="3"/>
      <c r="H9" s="11"/>
      <c r="I9" s="5"/>
    </row>
    <row r="10" spans="1:11" ht="15.75" x14ac:dyDescent="0.25">
      <c r="B10" s="6"/>
      <c r="C10" s="6"/>
      <c r="D10" s="6"/>
      <c r="E10" s="16"/>
      <c r="F10" s="3"/>
      <c r="G10" s="3"/>
      <c r="H10" s="11"/>
      <c r="I10" s="5"/>
    </row>
    <row r="11" spans="1:11" ht="15.75" x14ac:dyDescent="0.25">
      <c r="B11" s="6"/>
      <c r="C11" s="6"/>
      <c r="D11" s="6"/>
      <c r="E11" s="6"/>
      <c r="F11" s="6"/>
      <c r="G11" s="6"/>
      <c r="H11" s="6"/>
      <c r="I11" s="6"/>
    </row>
    <row r="12" spans="1:11" ht="15.75" x14ac:dyDescent="0.25">
      <c r="B12" s="6"/>
      <c r="C12" s="6"/>
      <c r="D12" s="6"/>
      <c r="E12" s="6"/>
      <c r="F12" s="6"/>
      <c r="G12" s="6"/>
      <c r="H12" s="6"/>
      <c r="I12" s="6"/>
    </row>
    <row r="13" spans="1:11" ht="15.75" x14ac:dyDescent="0.25">
      <c r="B13" s="18" t="s">
        <v>33</v>
      </c>
      <c r="C13" s="18"/>
      <c r="D13" s="18"/>
      <c r="E13" s="18"/>
      <c r="F13" s="18"/>
      <c r="G13" s="18"/>
      <c r="H13" s="18"/>
      <c r="I13" s="18"/>
    </row>
    <row r="14" spans="1:11" ht="15.75" x14ac:dyDescent="0.25">
      <c r="B14" s="6"/>
      <c r="C14" s="6"/>
      <c r="D14" s="6"/>
      <c r="E14" s="6"/>
      <c r="F14" s="6"/>
      <c r="G14" s="6"/>
      <c r="H14" s="6"/>
      <c r="I14" s="6"/>
    </row>
    <row r="15" spans="1:11" ht="15.75" x14ac:dyDescent="0.25">
      <c r="A15" t="s">
        <v>5</v>
      </c>
      <c r="B15" s="7" t="s">
        <v>13</v>
      </c>
      <c r="C15" s="8" t="s">
        <v>6</v>
      </c>
      <c r="D15" s="8" t="s">
        <v>7</v>
      </c>
      <c r="E15" s="7" t="s">
        <v>8</v>
      </c>
      <c r="F15" s="6"/>
      <c r="G15" s="6"/>
      <c r="H15" s="6"/>
      <c r="I15" s="6"/>
    </row>
    <row r="16" spans="1:11" ht="15.75" x14ac:dyDescent="0.25">
      <c r="A16">
        <v>1</v>
      </c>
      <c r="B16" s="6">
        <v>190</v>
      </c>
      <c r="C16" s="9">
        <v>169585.39</v>
      </c>
      <c r="D16" s="9">
        <f>I7</f>
        <v>214916</v>
      </c>
      <c r="E16" s="15">
        <f>D16-C16</f>
        <v>45330.609999999986</v>
      </c>
      <c r="F16" s="6"/>
      <c r="G16" s="6" t="s">
        <v>16</v>
      </c>
      <c r="H16" s="6"/>
      <c r="I16" s="6"/>
    </row>
    <row r="17" spans="1:13" ht="15.75" x14ac:dyDescent="0.25">
      <c r="A17">
        <v>2</v>
      </c>
      <c r="B17" s="6">
        <v>190</v>
      </c>
      <c r="C17" s="9">
        <v>169585.39</v>
      </c>
      <c r="D17" s="9">
        <f>I7</f>
        <v>214916</v>
      </c>
      <c r="E17" s="15">
        <f t="shared" ref="E17:E28" si="0">D17-C17</f>
        <v>45330.609999999986</v>
      </c>
      <c r="F17" s="6"/>
      <c r="G17" s="6" t="s">
        <v>22</v>
      </c>
      <c r="H17" s="6"/>
      <c r="I17" s="6"/>
    </row>
    <row r="18" spans="1:13" ht="15.75" x14ac:dyDescent="0.25">
      <c r="A18">
        <v>3</v>
      </c>
      <c r="B18" s="6">
        <v>190</v>
      </c>
      <c r="C18" s="9">
        <v>169585.39</v>
      </c>
      <c r="D18" s="9">
        <f>I7</f>
        <v>214916</v>
      </c>
      <c r="E18" s="15">
        <f t="shared" si="0"/>
        <v>45330.609999999986</v>
      </c>
      <c r="F18" s="6"/>
      <c r="G18" s="6" t="s">
        <v>23</v>
      </c>
      <c r="H18" s="6"/>
      <c r="I18" s="6"/>
    </row>
    <row r="19" spans="1:13" ht="15.75" x14ac:dyDescent="0.25">
      <c r="A19">
        <v>4</v>
      </c>
      <c r="B19" s="6">
        <v>190</v>
      </c>
      <c r="C19" s="9">
        <v>169585.39</v>
      </c>
      <c r="D19" s="9">
        <f>I7</f>
        <v>214916</v>
      </c>
      <c r="E19" s="15">
        <f t="shared" si="0"/>
        <v>45330.609999999986</v>
      </c>
      <c r="F19" s="6"/>
      <c r="G19" s="6" t="s">
        <v>17</v>
      </c>
      <c r="H19" s="6"/>
      <c r="I19" s="6"/>
    </row>
    <row r="20" spans="1:13" ht="15.75" x14ac:dyDescent="0.25">
      <c r="A20">
        <v>5</v>
      </c>
      <c r="B20" s="6">
        <v>190</v>
      </c>
      <c r="C20" s="9">
        <v>169585.39</v>
      </c>
      <c r="D20" s="9">
        <f>I7</f>
        <v>214916</v>
      </c>
      <c r="E20" s="15">
        <f t="shared" si="0"/>
        <v>45330.609999999986</v>
      </c>
      <c r="F20" s="6"/>
      <c r="G20" s="6" t="s">
        <v>18</v>
      </c>
      <c r="H20" s="6"/>
      <c r="I20" s="6"/>
    </row>
    <row r="21" spans="1:13" ht="15.75" x14ac:dyDescent="0.25">
      <c r="A21">
        <v>6</v>
      </c>
      <c r="B21" s="6">
        <v>190</v>
      </c>
      <c r="C21" s="9">
        <v>169585.39</v>
      </c>
      <c r="D21" s="9">
        <f>I7</f>
        <v>214916</v>
      </c>
      <c r="E21" s="15">
        <f t="shared" si="0"/>
        <v>45330.609999999986</v>
      </c>
      <c r="F21" s="6"/>
      <c r="G21" s="6" t="s">
        <v>29</v>
      </c>
      <c r="H21" s="6"/>
      <c r="I21" s="6"/>
    </row>
    <row r="22" spans="1:13" ht="15.75" x14ac:dyDescent="0.25">
      <c r="A22">
        <v>7</v>
      </c>
      <c r="B22" s="6">
        <v>190</v>
      </c>
      <c r="C22" s="9">
        <v>169585.39</v>
      </c>
      <c r="D22" s="9">
        <f>I7</f>
        <v>214916</v>
      </c>
      <c r="E22" s="15">
        <f t="shared" si="0"/>
        <v>45330.609999999986</v>
      </c>
      <c r="F22" s="6"/>
      <c r="G22" s="6" t="s">
        <v>19</v>
      </c>
      <c r="H22" s="6"/>
      <c r="I22" s="6"/>
    </row>
    <row r="23" spans="1:13" ht="15.75" x14ac:dyDescent="0.25">
      <c r="A23">
        <v>8</v>
      </c>
      <c r="B23" s="6">
        <v>190</v>
      </c>
      <c r="C23" s="9">
        <v>169585.39</v>
      </c>
      <c r="D23" s="9">
        <f>I7</f>
        <v>214916</v>
      </c>
      <c r="E23" s="15">
        <f t="shared" si="0"/>
        <v>45330.609999999986</v>
      </c>
      <c r="F23" s="6"/>
      <c r="G23" s="6"/>
      <c r="H23" s="6"/>
      <c r="I23" s="6"/>
    </row>
    <row r="24" spans="1:13" ht="15.75" x14ac:dyDescent="0.25">
      <c r="A24">
        <v>9</v>
      </c>
      <c r="B24" s="6">
        <v>190</v>
      </c>
      <c r="C24" s="9">
        <v>169585.39</v>
      </c>
      <c r="D24" s="9">
        <f>I7</f>
        <v>214916</v>
      </c>
      <c r="E24" s="15">
        <f t="shared" si="0"/>
        <v>45330.609999999986</v>
      </c>
      <c r="F24" s="6"/>
      <c r="G24" s="6" t="s">
        <v>24</v>
      </c>
      <c r="H24" s="6"/>
      <c r="I24" s="6"/>
    </row>
    <row r="25" spans="1:13" ht="15.75" x14ac:dyDescent="0.25">
      <c r="A25">
        <v>10</v>
      </c>
      <c r="B25" s="6">
        <v>190</v>
      </c>
      <c r="C25" s="9">
        <v>169585.39</v>
      </c>
      <c r="D25" s="9">
        <f>I7</f>
        <v>214916</v>
      </c>
      <c r="E25" s="15">
        <f t="shared" si="0"/>
        <v>45330.609999999986</v>
      </c>
      <c r="F25" s="6"/>
      <c r="G25" s="6" t="s">
        <v>26</v>
      </c>
      <c r="H25" s="6"/>
      <c r="I25" s="6"/>
    </row>
    <row r="26" spans="1:13" ht="15.75" x14ac:dyDescent="0.25">
      <c r="A26">
        <v>11</v>
      </c>
      <c r="B26" s="6">
        <v>190</v>
      </c>
      <c r="C26" s="9">
        <v>169585.39</v>
      </c>
      <c r="D26" s="9">
        <f>I7</f>
        <v>214916</v>
      </c>
      <c r="E26" s="15">
        <f t="shared" si="0"/>
        <v>45330.609999999986</v>
      </c>
      <c r="F26" s="6"/>
      <c r="G26" s="6" t="s">
        <v>27</v>
      </c>
      <c r="H26" s="6"/>
      <c r="I26" s="6"/>
    </row>
    <row r="27" spans="1:13" ht="15.75" x14ac:dyDescent="0.25">
      <c r="A27">
        <v>12</v>
      </c>
      <c r="B27" s="6">
        <v>190</v>
      </c>
      <c r="C27" s="9">
        <v>169585.39</v>
      </c>
      <c r="D27" s="9">
        <f>I7</f>
        <v>214916</v>
      </c>
      <c r="E27" s="15">
        <f t="shared" si="0"/>
        <v>45330.609999999986</v>
      </c>
      <c r="F27" s="6"/>
      <c r="G27" s="6" t="s">
        <v>28</v>
      </c>
      <c r="H27" s="6"/>
      <c r="I27" s="6"/>
    </row>
    <row r="28" spans="1:13" ht="15.75" x14ac:dyDescent="0.25">
      <c r="B28" s="6" t="s">
        <v>9</v>
      </c>
      <c r="C28" s="14">
        <f>SUM(C16:C27)</f>
        <v>2035024.6800000006</v>
      </c>
      <c r="D28" s="17">
        <f>SUM(D16:D27)</f>
        <v>2578992</v>
      </c>
      <c r="E28" s="14">
        <f t="shared" si="0"/>
        <v>543967.31999999937</v>
      </c>
      <c r="F28" s="6"/>
      <c r="G28" s="6" t="s">
        <v>32</v>
      </c>
      <c r="H28" s="6"/>
      <c r="I28" s="6"/>
    </row>
    <row r="29" spans="1:13" ht="57.75" customHeight="1" x14ac:dyDescent="0.25">
      <c r="A29" s="19" t="s">
        <v>14</v>
      </c>
      <c r="B29" s="19"/>
      <c r="C29" s="15">
        <v>177200</v>
      </c>
      <c r="D29" s="5"/>
      <c r="E29" s="5"/>
      <c r="F29" s="6"/>
      <c r="G29" s="20" t="s">
        <v>21</v>
      </c>
      <c r="H29" s="20"/>
      <c r="I29" s="20"/>
      <c r="J29" s="20"/>
      <c r="K29" s="20"/>
      <c r="L29" s="20"/>
      <c r="M29" s="20"/>
    </row>
    <row r="30" spans="1:13" ht="45" customHeight="1" x14ac:dyDescent="0.25">
      <c r="A30" s="19" t="s">
        <v>20</v>
      </c>
      <c r="B30" s="19"/>
      <c r="C30" s="15">
        <v>136876.42000000001</v>
      </c>
      <c r="D30" s="5"/>
      <c r="E30" s="5"/>
      <c r="F30" s="6"/>
      <c r="G30" s="6"/>
      <c r="H30" s="6"/>
      <c r="I30" s="6"/>
    </row>
    <row r="31" spans="1:13" ht="60.75" customHeight="1" x14ac:dyDescent="0.25">
      <c r="A31" s="19" t="s">
        <v>31</v>
      </c>
      <c r="B31" s="19"/>
      <c r="C31" s="15">
        <v>36400</v>
      </c>
      <c r="D31" s="5"/>
      <c r="E31" s="5"/>
      <c r="F31" s="6"/>
      <c r="G31" s="6"/>
      <c r="H31" s="6"/>
      <c r="I31" s="6"/>
    </row>
    <row r="32" spans="1:13" ht="21" customHeight="1" x14ac:dyDescent="0.25">
      <c r="A32" s="20" t="s">
        <v>11</v>
      </c>
      <c r="B32" s="20"/>
      <c r="C32" s="14">
        <f>C29+C28+C30+C31</f>
        <v>2385501.1000000006</v>
      </c>
      <c r="D32" s="5"/>
      <c r="E32" s="14">
        <f>D28-C32</f>
        <v>193490.89999999944</v>
      </c>
      <c r="F32" s="6"/>
      <c r="G32" s="6"/>
      <c r="H32" s="6"/>
      <c r="I32" s="6"/>
    </row>
    <row r="33" spans="1:9" ht="31.5" customHeight="1" x14ac:dyDescent="0.25">
      <c r="A33" s="20"/>
      <c r="B33" s="20"/>
      <c r="C33" s="5"/>
      <c r="D33" s="5"/>
      <c r="E33" s="14"/>
      <c r="F33" s="6"/>
      <c r="G33" s="6"/>
      <c r="H33" s="6"/>
      <c r="I33" s="6"/>
    </row>
    <row r="34" spans="1:9" ht="31.5" customHeight="1" x14ac:dyDescent="0.25">
      <c r="D34" s="1" t="s">
        <v>30</v>
      </c>
      <c r="E34" s="14">
        <f>E32+E33</f>
        <v>193490.89999999944</v>
      </c>
    </row>
    <row r="35" spans="1:9" ht="15.75" x14ac:dyDescent="0.25">
      <c r="B35" s="18"/>
      <c r="C35" s="18"/>
      <c r="D35" s="18"/>
      <c r="E35" s="18"/>
      <c r="F35" s="18"/>
      <c r="G35" s="18"/>
      <c r="H35" s="18"/>
      <c r="I35" s="18"/>
    </row>
    <row r="37" spans="1:9" ht="15.75" x14ac:dyDescent="0.25">
      <c r="B37" s="3"/>
      <c r="C37" s="3"/>
      <c r="D37" s="3"/>
      <c r="E37" s="3"/>
      <c r="F37" s="3"/>
      <c r="G37" s="4"/>
      <c r="H37" s="4"/>
      <c r="I37" s="4"/>
    </row>
    <row r="38" spans="1:9" ht="15.75" x14ac:dyDescent="0.25">
      <c r="B38" s="6"/>
      <c r="C38" s="3"/>
      <c r="D38" s="3"/>
      <c r="E38" s="3"/>
      <c r="F38" s="3"/>
      <c r="G38" s="7"/>
      <c r="H38" s="13"/>
      <c r="I38" s="9"/>
    </row>
    <row r="39" spans="1:9" ht="15.75" x14ac:dyDescent="0.25">
      <c r="B39" s="6"/>
      <c r="C39" s="3"/>
      <c r="D39" s="3"/>
      <c r="E39" s="3"/>
      <c r="F39" s="3"/>
      <c r="G39" s="7"/>
      <c r="H39" s="13"/>
      <c r="I39" s="9"/>
    </row>
    <row r="40" spans="1:9" ht="15.75" x14ac:dyDescent="0.25">
      <c r="B40" s="3"/>
      <c r="C40" s="3"/>
      <c r="D40" s="3"/>
      <c r="E40" s="3"/>
      <c r="F40" s="3"/>
      <c r="G40" s="3"/>
      <c r="H40" s="10"/>
      <c r="I40" s="5"/>
    </row>
    <row r="41" spans="1:9" ht="15.75" x14ac:dyDescent="0.25">
      <c r="B41" s="3"/>
      <c r="C41" s="3"/>
      <c r="D41" s="3"/>
      <c r="E41" s="3"/>
      <c r="F41" s="3"/>
      <c r="G41" s="3"/>
      <c r="H41" s="11"/>
      <c r="I41" s="5"/>
    </row>
    <row r="42" spans="1:9" ht="15.75" x14ac:dyDescent="0.25">
      <c r="B42" s="3"/>
      <c r="C42" s="3"/>
      <c r="D42" s="3"/>
      <c r="E42" s="3"/>
      <c r="F42" s="3"/>
      <c r="G42" s="4"/>
      <c r="H42" s="4"/>
      <c r="I42" s="12"/>
    </row>
    <row r="43" spans="1:9" ht="15.75" x14ac:dyDescent="0.25">
      <c r="B43" s="6"/>
      <c r="C43" s="3"/>
      <c r="D43" s="3"/>
      <c r="E43" s="3"/>
      <c r="F43" s="3"/>
      <c r="G43" s="7"/>
      <c r="H43" s="9"/>
      <c r="I43" s="9"/>
    </row>
    <row r="44" spans="1:9" ht="15.75" x14ac:dyDescent="0.25">
      <c r="B44" s="6"/>
      <c r="C44" s="3"/>
      <c r="D44" s="3"/>
      <c r="E44" s="3"/>
      <c r="F44" s="3"/>
      <c r="G44" s="7"/>
      <c r="H44" s="9"/>
      <c r="I44" s="9"/>
    </row>
    <row r="45" spans="1:9" ht="15.75" x14ac:dyDescent="0.25">
      <c r="B45" s="3"/>
      <c r="C45" s="3"/>
      <c r="D45" s="3"/>
      <c r="E45" s="3"/>
      <c r="F45" s="3"/>
      <c r="G45" s="3"/>
      <c r="H45" s="10"/>
      <c r="I45" s="5"/>
    </row>
    <row r="46" spans="1:9" ht="15.75" x14ac:dyDescent="0.25">
      <c r="B46" s="3"/>
      <c r="C46" s="3"/>
      <c r="D46" s="3"/>
      <c r="E46" s="3"/>
      <c r="F46" s="3"/>
      <c r="G46" s="3"/>
      <c r="H46" s="11"/>
      <c r="I46" s="5"/>
    </row>
  </sheetData>
  <mergeCells count="9">
    <mergeCell ref="B2:I2"/>
    <mergeCell ref="B13:I13"/>
    <mergeCell ref="B35:I35"/>
    <mergeCell ref="A29:B29"/>
    <mergeCell ref="A30:B30"/>
    <mergeCell ref="A31:B31"/>
    <mergeCell ref="A32:B32"/>
    <mergeCell ref="A33:B33"/>
    <mergeCell ref="G29:M29"/>
  </mergeCells>
  <pageMargins left="0.7" right="0.7" top="0.75" bottom="0.75" header="0.3" footer="0.3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AGN_ZIO_PC</cp:lastModifiedBy>
  <cp:lastPrinted>2021-11-29T11:32:55Z</cp:lastPrinted>
  <dcterms:created xsi:type="dcterms:W3CDTF">2021-05-20T06:22:26Z</dcterms:created>
  <dcterms:modified xsi:type="dcterms:W3CDTF">2021-11-29T11:33:09Z</dcterms:modified>
</cp:coreProperties>
</file>