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-PRZ\Desktop\PRZETARGI2\2022\13_ENERGIA_2023\PRZETARG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Arkusz1!$A$3:$I$25</definedName>
  </definedNames>
  <calcPr calcId="152511"/>
</workbook>
</file>

<file path=xl/calcChain.xml><?xml version="1.0" encoding="utf-8"?>
<calcChain xmlns="http://schemas.openxmlformats.org/spreadsheetml/2006/main">
  <c r="F8" i="1" l="1"/>
  <c r="F18" i="1"/>
  <c r="F17" i="1"/>
  <c r="F16" i="1"/>
  <c r="H18" i="1"/>
  <c r="I18" i="1" s="1"/>
  <c r="H17" i="1"/>
  <c r="I17" i="1" s="1"/>
  <c r="H16" i="1"/>
  <c r="I16" i="1" s="1"/>
  <c r="H8" i="1"/>
  <c r="H9" i="1" s="1"/>
  <c r="H6" i="1"/>
  <c r="I6" i="1"/>
  <c r="D17" i="1"/>
  <c r="D18" i="1"/>
  <c r="D16" i="1"/>
  <c r="D8" i="1"/>
  <c r="D13" i="1"/>
  <c r="D14" i="1"/>
  <c r="H14" i="1"/>
  <c r="I14" i="1" s="1"/>
  <c r="D12" i="1"/>
  <c r="H12" i="1"/>
  <c r="I12" i="1" s="1"/>
  <c r="D9" i="1"/>
  <c r="D15" i="1"/>
  <c r="H15" i="1"/>
  <c r="I15" i="1" s="1"/>
  <c r="H13" i="1"/>
  <c r="I13" i="1" s="1"/>
  <c r="I8" i="1" l="1"/>
  <c r="I9" i="1" s="1"/>
  <c r="I19" i="1"/>
  <c r="H19" i="1"/>
  <c r="H20" i="1" s="1"/>
  <c r="I20" i="1" l="1"/>
</calcChain>
</file>

<file path=xl/sharedStrings.xml><?xml version="1.0" encoding="utf-8"?>
<sst xmlns="http://schemas.openxmlformats.org/spreadsheetml/2006/main" count="38" uniqueCount="30">
  <si>
    <t>Opis</t>
  </si>
  <si>
    <t>Wartość netto zł</t>
  </si>
  <si>
    <t>Wartość brutto zł</t>
  </si>
  <si>
    <t>Sprzedaż energii elektrycznej zł/kWh</t>
  </si>
  <si>
    <t>Całodobowo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</si>
  <si>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</si>
  <si>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</si>
  <si>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</si>
  <si>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</si>
  <si>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</si>
  <si>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Składnik zmienny stawki sieciowej – zł/kWh całodobowo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</si>
  <si>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</si>
  <si>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</si>
  <si>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</si>
  <si>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</si>
  <si>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Stawka opłaty przejściowej – zł/kW/miesiąc </t>
  </si>
  <si>
    <t xml:space="preserve">Czas trwania umowy </t>
  </si>
  <si>
    <t>miesięcy</t>
  </si>
  <si>
    <t>Składnik stały stawki sieciowej zł/kW/miesiąc</t>
  </si>
  <si>
    <t>Ilość szacunkowa podana przez Zamawiającego</t>
  </si>
  <si>
    <t>Cena jednostkowa netto zł</t>
  </si>
  <si>
    <t>szt.</t>
  </si>
  <si>
    <t>punkt/y odbioru</t>
  </si>
  <si>
    <t>Ilość punktów odbioru</t>
  </si>
  <si>
    <t>Łączna moc umowna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</si>
  <si>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</si>
  <si>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</si>
  <si>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Opłata OZE</t>
  </si>
  <si>
    <t>kW/m-c</t>
  </si>
  <si>
    <t>Stawka opłaty kogeneracyjnej - zł/kWh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</si>
</sst>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0" xfId="0" applyFont="1"/>
    <xf numFmtId="164" fontId="2" fillId="2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164" fontId="0" fillId="0" borderId="0" xfId="0" applyNumberFormat="1"/>
    <xf numFmtId="164" fontId="2" fillId="2" borderId="12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2" fillId="0" borderId="3" xfId="0" applyFont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left" vertical="center"/>
    </xf>
    <xf numFmtId="0" fontId="5" fillId="0" borderId="7" xfId="0" applyFont="1" applyBorder="1"/>
    <xf numFmtId="0" fontId="2" fillId="0" borderId="8" xfId="0" applyFont="1" applyBorder="1" applyAlignment="1">
      <alignment vertical="center"/>
    </xf>
    <xf numFmtId="0" fontId="5" fillId="0" borderId="9" xfId="0" applyFont="1" applyBorder="1"/>
    <xf numFmtId="0" fontId="2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/>
    <xf numFmtId="0" fontId="1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5" xfId="0" applyBorder="1" applyAlignment="1"/>
    <xf numFmtId="164" fontId="1" fillId="0" borderId="16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view="pageLayout" zoomScaleNormal="100" workbookViewId="0">
      <selection activeCell="G9" sqref="G9"/>
    </sheetView>
  </sheetViews>
  <sheetFormatPr defaultRowHeight="15" x14ac:dyDescent="0.25"/>
  <cols>
    <col min="1" max="1" width="3" customWidth="1"/>
    <col min="2" max="2" width="20.42578125" customWidth="1"/>
    <col min="3" max="3" width="18.42578125" customWidth="1"/>
    <col min="4" max="4" width="3" customWidth="1"/>
    <col min="5" max="5" width="15.7109375" customWidth="1"/>
    <col min="6" max="6" width="12.7109375" customWidth="1"/>
    <col min="7" max="7" width="12.5703125" style="22" customWidth="1"/>
    <col min="8" max="8" width="11.85546875" customWidth="1"/>
    <col min="9" max="9" width="15.140625" customWidth="1"/>
    <col min="13" max="13" width="4.5703125" customWidth="1"/>
  </cols>
  <sheetData>
    <row r="2" spans="1:10" ht="15.75" thickBot="1" x14ac:dyDescent="0.3"/>
    <row r="3" spans="1:10" ht="15" customHeight="1" x14ac:dyDescent="0.25">
      <c r="A3" s="85"/>
      <c r="B3" s="79" t="s">
        <v>0</v>
      </c>
      <c r="C3" s="80"/>
      <c r="D3" s="79" t="s">
        <v>19</v>
      </c>
      <c r="E3" s="89"/>
      <c r="F3" s="80"/>
      <c r="G3" s="86" t="s">
        <v>20</v>
      </c>
      <c r="H3" s="75" t="s">
        <v>1</v>
      </c>
      <c r="I3" s="75" t="s">
        <v>2</v>
      </c>
      <c r="J3" s="63"/>
    </row>
    <row r="4" spans="1:10" ht="18" customHeight="1" x14ac:dyDescent="0.25">
      <c r="A4" s="85"/>
      <c r="B4" s="81"/>
      <c r="C4" s="82"/>
      <c r="D4" s="81"/>
      <c r="E4" s="90"/>
      <c r="F4" s="82"/>
      <c r="G4" s="87"/>
      <c r="H4" s="76"/>
      <c r="I4" s="76"/>
      <c r="J4" s="78"/>
    </row>
    <row r="5" spans="1:10" ht="7.5" customHeight="1" thickBot="1" x14ac:dyDescent="0.3">
      <c r="A5" s="85"/>
      <c r="B5" s="83"/>
      <c r="C5" s="84"/>
      <c r="D5" s="83"/>
      <c r="E5" s="91"/>
      <c r="F5" s="84"/>
      <c r="G5" s="88"/>
      <c r="H5" s="77"/>
      <c r="I5" s="77"/>
      <c r="J5" s="78"/>
    </row>
    <row r="6" spans="1:10" x14ac:dyDescent="0.25">
      <c r="B6" s="16"/>
      <c r="C6" s="42" t="s">
        <v>4</v>
      </c>
      <c r="D6" s="48">
        <v>856</v>
      </c>
      <c r="E6" s="49"/>
      <c r="F6" s="44" t="s">
        <v>5</v>
      </c>
      <c r="G6" s="46"/>
      <c r="H6" s="71">
        <f>ROUND(G6*D6,2)</f>
        <v>0</v>
      </c>
      <c r="I6" s="71">
        <f>ROUND(H6*1.23,2)</f>
        <v>0</v>
      </c>
      <c r="J6" s="63"/>
    </row>
    <row r="7" spans="1:10" ht="35.25" customHeight="1" thickBot="1" x14ac:dyDescent="0.3">
      <c r="B7" s="3" t="s">
        <v>3</v>
      </c>
      <c r="C7" s="43"/>
      <c r="D7" s="50"/>
      <c r="E7" s="51"/>
      <c r="F7" s="45"/>
      <c r="G7" s="47"/>
      <c r="H7" s="72"/>
      <c r="I7" s="72"/>
      <c r="J7" s="63"/>
    </row>
    <row r="8" spans="1:10" ht="15.75" thickBot="1" x14ac:dyDescent="0.3">
      <c r="B8" s="64" t="s">
        <v>6</v>
      </c>
      <c r="C8" s="65"/>
      <c r="D8" s="27">
        <f>C23</f>
        <v>2</v>
      </c>
      <c r="E8" s="17" t="s">
        <v>22</v>
      </c>
      <c r="F8" s="4" t="str">
        <f>CONCATENATE("za ",$C$22," m-cy")</f>
        <v>za 12 m-cy</v>
      </c>
      <c r="G8" s="23"/>
      <c r="H8" s="9">
        <f>ROUND(G8*C22*C23,)</f>
        <v>0</v>
      </c>
      <c r="I8" s="9">
        <f>ROUND(H8*1.23,2)</f>
        <v>0</v>
      </c>
      <c r="J8" s="12"/>
    </row>
    <row r="9" spans="1:10" ht="26.25" thickBot="1" x14ac:dyDescent="0.3">
      <c r="B9" s="3" t="s">
        <v>7</v>
      </c>
      <c r="C9" s="3" t="s">
        <v>8</v>
      </c>
      <c r="D9" s="70">
        <f>D6</f>
        <v>856</v>
      </c>
      <c r="E9" s="69"/>
      <c r="F9" s="3" t="s">
        <v>5</v>
      </c>
      <c r="G9" s="24"/>
      <c r="H9" s="8">
        <f>H8+H6</f>
        <v>0</v>
      </c>
      <c r="I9" s="8">
        <f>I8+I6</f>
        <v>0</v>
      </c>
      <c r="J9" s="12"/>
    </row>
    <row r="10" spans="1:10" ht="15.75" thickBot="1" x14ac:dyDescent="0.3">
      <c r="B10" s="66"/>
      <c r="C10" s="67"/>
      <c r="D10" s="67"/>
      <c r="E10" s="67"/>
      <c r="F10" s="67"/>
      <c r="G10" s="67"/>
      <c r="H10" s="67"/>
      <c r="I10" s="68"/>
      <c r="J10" s="12"/>
    </row>
    <row r="11" spans="1:10" ht="15.75" thickBot="1" x14ac:dyDescent="0.3">
      <c r="B11" s="53" t="s">
        <v>9</v>
      </c>
      <c r="C11" s="54"/>
      <c r="D11" s="54"/>
      <c r="E11" s="54"/>
      <c r="F11" s="54"/>
      <c r="G11" s="54"/>
      <c r="H11" s="54"/>
      <c r="I11" s="56"/>
      <c r="J11" s="16"/>
    </row>
    <row r="12" spans="1:10" ht="30" customHeight="1" thickBot="1" x14ac:dyDescent="0.3">
      <c r="B12" s="40" t="s">
        <v>10</v>
      </c>
      <c r="C12" s="41"/>
      <c r="D12" s="61">
        <f>D6</f>
        <v>856</v>
      </c>
      <c r="E12" s="69"/>
      <c r="F12" s="14" t="s">
        <v>5</v>
      </c>
      <c r="G12" s="25"/>
      <c r="H12" s="11">
        <f>ROUND(G12*D12,2)</f>
        <v>0</v>
      </c>
      <c r="I12" s="11">
        <f t="shared" ref="I12:I18" si="0">ROUND(H12*1.23,2)</f>
        <v>0</v>
      </c>
      <c r="J12" s="12"/>
    </row>
    <row r="13" spans="1:10" ht="24.75" customHeight="1" thickBot="1" x14ac:dyDescent="0.3">
      <c r="B13" s="40" t="s">
        <v>11</v>
      </c>
      <c r="C13" s="41"/>
      <c r="D13" s="61">
        <f>D6</f>
        <v>856</v>
      </c>
      <c r="E13" s="69"/>
      <c r="F13" s="4" t="s">
        <v>5</v>
      </c>
      <c r="G13" s="23"/>
      <c r="H13" s="9">
        <f>ROUND(G13*D13,2)</f>
        <v>0</v>
      </c>
      <c r="I13" s="11">
        <f t="shared" si="0"/>
        <v>0</v>
      </c>
      <c r="J13" s="12"/>
    </row>
    <row r="14" spans="1:10" ht="24" customHeight="1" thickBot="1" x14ac:dyDescent="0.3">
      <c r="B14" s="59" t="s">
        <v>29</v>
      </c>
      <c r="C14" s="60"/>
      <c r="D14" s="61">
        <f>D13</f>
        <v>856</v>
      </c>
      <c r="E14" s="62"/>
      <c r="F14" s="20" t="s">
        <v>5</v>
      </c>
      <c r="G14" s="19"/>
      <c r="H14" s="9">
        <f>ROUND(G14*D14,2)</f>
        <v>0</v>
      </c>
      <c r="I14" s="11">
        <f t="shared" si="0"/>
        <v>0</v>
      </c>
      <c r="J14" s="21"/>
    </row>
    <row r="15" spans="1:10" ht="24.75" customHeight="1" thickBot="1" x14ac:dyDescent="0.3">
      <c r="B15" s="59" t="s">
        <v>27</v>
      </c>
      <c r="C15" s="60"/>
      <c r="D15" s="48">
        <f>D13</f>
        <v>856</v>
      </c>
      <c r="E15" s="69"/>
      <c r="F15" s="4" t="s">
        <v>5</v>
      </c>
      <c r="G15" s="19"/>
      <c r="H15" s="9">
        <f>ROUND(G15*D15,2)</f>
        <v>0</v>
      </c>
      <c r="I15" s="11">
        <f t="shared" si="0"/>
        <v>0</v>
      </c>
      <c r="J15" s="12"/>
    </row>
    <row r="16" spans="1:10" ht="24" customHeight="1" thickBot="1" x14ac:dyDescent="0.3">
      <c r="B16" s="40" t="s">
        <v>15</v>
      </c>
      <c r="C16" s="52"/>
      <c r="D16" s="27">
        <f>C23</f>
        <v>2</v>
      </c>
      <c r="E16" s="17" t="s">
        <v>22</v>
      </c>
      <c r="F16" s="15" t="str">
        <f>CONCATENATE("za ",$C$22," m-cy")</f>
        <v>za 12 m-cy</v>
      </c>
      <c r="G16" s="19"/>
      <c r="H16" s="10">
        <f>ROUND(G16*C21*C22,2)</f>
        <v>0</v>
      </c>
      <c r="I16" s="11">
        <f t="shared" si="0"/>
        <v>0</v>
      </c>
      <c r="J16" s="12"/>
    </row>
    <row r="17" spans="2:11" ht="27" customHeight="1" thickBot="1" x14ac:dyDescent="0.3">
      <c r="B17" s="40" t="s">
        <v>18</v>
      </c>
      <c r="C17" s="52"/>
      <c r="D17" s="27">
        <f>C23</f>
        <v>2</v>
      </c>
      <c r="E17" s="17" t="s">
        <v>22</v>
      </c>
      <c r="F17" s="14" t="str">
        <f>CONCATENATE("za ",$C$22," m-cy")</f>
        <v>za 12 m-cy</v>
      </c>
      <c r="G17" s="25"/>
      <c r="H17" s="11">
        <f>ROUND(G17*C21*C22,2)</f>
        <v>0</v>
      </c>
      <c r="I17" s="11">
        <f t="shared" si="0"/>
        <v>0</v>
      </c>
      <c r="J17" s="12"/>
    </row>
    <row r="18" spans="2:11" ht="27" customHeight="1" thickBot="1" x14ac:dyDescent="0.3">
      <c r="B18" s="40" t="s">
        <v>12</v>
      </c>
      <c r="C18" s="52"/>
      <c r="D18" s="27">
        <f>C23</f>
        <v>2</v>
      </c>
      <c r="E18" s="17" t="s">
        <v>22</v>
      </c>
      <c r="F18" s="15" t="str">
        <f>CONCATENATE("za ",$C$22," m-cy")</f>
        <v>za 12 m-cy</v>
      </c>
      <c r="G18" s="19"/>
      <c r="H18" s="10">
        <f>ROUND(G18*C22*C23,2)</f>
        <v>0</v>
      </c>
      <c r="I18" s="11">
        <f t="shared" si="0"/>
        <v>0</v>
      </c>
      <c r="J18" s="12"/>
    </row>
    <row r="19" spans="2:11" ht="15.75" thickBot="1" x14ac:dyDescent="0.3">
      <c r="B19" s="53" t="s">
        <v>13</v>
      </c>
      <c r="C19" s="54"/>
      <c r="D19" s="55"/>
      <c r="E19" s="54"/>
      <c r="F19" s="54"/>
      <c r="G19" s="56"/>
      <c r="H19" s="8">
        <f>SUM(H12:H18)</f>
        <v>0</v>
      </c>
      <c r="I19" s="8">
        <f>SUM(I12:I18)</f>
        <v>0</v>
      </c>
      <c r="J19" s="12"/>
    </row>
    <row r="20" spans="2:11" ht="24" customHeight="1" thickBot="1" x14ac:dyDescent="0.3">
      <c r="B20" s="57" t="s">
        <v>14</v>
      </c>
      <c r="C20" s="58"/>
      <c r="D20" s="58"/>
      <c r="E20" s="58"/>
      <c r="F20" s="54"/>
      <c r="G20" s="56"/>
      <c r="H20" s="8">
        <f>H19+H9</f>
        <v>0</v>
      </c>
      <c r="I20" s="8">
        <f>I19+I9</f>
        <v>0</v>
      </c>
      <c r="J20" s="12"/>
    </row>
    <row r="21" spans="2:11" ht="17.25" customHeight="1" x14ac:dyDescent="0.25">
      <c r="B21" s="29" t="s">
        <v>24</v>
      </c>
      <c r="C21" s="37">
        <v>1</v>
      </c>
      <c r="D21" s="30"/>
      <c r="E21" s="31" t="s">
        <v>28</v>
      </c>
      <c r="G21"/>
    </row>
    <row r="22" spans="2:11" x14ac:dyDescent="0.25">
      <c r="B22" s="32" t="s">
        <v>16</v>
      </c>
      <c r="C22" s="38">
        <v>12</v>
      </c>
      <c r="D22" s="28"/>
      <c r="E22" s="33" t="s">
        <v>17</v>
      </c>
      <c r="G22"/>
    </row>
    <row r="23" spans="2:11" ht="15.75" thickBot="1" x14ac:dyDescent="0.3">
      <c r="B23" s="34" t="s">
        <v>23</v>
      </c>
      <c r="C23" s="39">
        <v>2</v>
      </c>
      <c r="D23" s="35"/>
      <c r="E23" s="36" t="s">
        <v>21</v>
      </c>
      <c r="G23"/>
    </row>
    <row r="24" spans="2:11" x14ac:dyDescent="0.25">
      <c r="B24" s="13" t="s">
        <v>25</v>
      </c>
      <c r="C24" s="18"/>
      <c r="D24" s="18"/>
      <c r="E24" s="18"/>
      <c r="F24" s="18"/>
      <c r="G24" s="26"/>
      <c r="H24" s="18"/>
      <c r="I24" s="18"/>
      <c r="J24" s="18"/>
      <c r="K24" s="18"/>
    </row>
    <row r="25" spans="2:11" ht="27.75" customHeight="1" x14ac:dyDescent="0.25">
      <c r="B25" s="73" t="s">
        <v>26</v>
      </c>
      <c r="C25" s="74"/>
      <c r="D25" s="74"/>
      <c r="E25" s="74"/>
      <c r="F25" s="74"/>
      <c r="G25" s="74"/>
      <c r="H25" s="74"/>
      <c r="I25" s="74"/>
      <c r="J25" s="74"/>
      <c r="K25" s="74"/>
    </row>
    <row r="27" spans="2:11" x14ac:dyDescent="0.25">
      <c r="B27" s="5"/>
    </row>
    <row r="29" spans="2:11" x14ac:dyDescent="0.25">
      <c r="B29" s="2"/>
    </row>
    <row r="30" spans="2:11" x14ac:dyDescent="0.25">
      <c r="B30" s="1"/>
    </row>
    <row r="31" spans="2:11" x14ac:dyDescent="0.25">
      <c r="B31" s="6"/>
    </row>
    <row r="32" spans="2:11" x14ac:dyDescent="0.25">
      <c r="B32" s="7"/>
    </row>
    <row r="33" spans="2:2" x14ac:dyDescent="0.25">
      <c r="B33" s="7"/>
    </row>
    <row r="34" spans="2:2" x14ac:dyDescent="0.25">
      <c r="B34" s="7"/>
    </row>
  </sheetData>
  <mergeCells count="32">
    <mergeCell ref="A3:A5"/>
    <mergeCell ref="G3:G5"/>
    <mergeCell ref="H3:H5"/>
    <mergeCell ref="D3:F5"/>
    <mergeCell ref="B16:C16"/>
    <mergeCell ref="B25:K25"/>
    <mergeCell ref="D15:E15"/>
    <mergeCell ref="I3:I5"/>
    <mergeCell ref="J3:J5"/>
    <mergeCell ref="B3:C5"/>
    <mergeCell ref="J6:J7"/>
    <mergeCell ref="B8:C8"/>
    <mergeCell ref="B10:I10"/>
    <mergeCell ref="B11:I11"/>
    <mergeCell ref="B12:C12"/>
    <mergeCell ref="D9:E9"/>
    <mergeCell ref="D12:E12"/>
    <mergeCell ref="H6:H7"/>
    <mergeCell ref="I6:I7"/>
    <mergeCell ref="B17:C17"/>
    <mergeCell ref="B18:C18"/>
    <mergeCell ref="B19:G19"/>
    <mergeCell ref="B20:G20"/>
    <mergeCell ref="B14:C14"/>
    <mergeCell ref="D14:E14"/>
    <mergeCell ref="B15:C15"/>
    <mergeCell ref="B13:C13"/>
    <mergeCell ref="C6:C7"/>
    <mergeCell ref="F6:F7"/>
    <mergeCell ref="G6:G7"/>
    <mergeCell ref="D6:E7"/>
    <mergeCell ref="D13:E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&amp;L&amp;"-,Pogrubiony"GMINA BIELSK
Grupa taryfowa R&amp;CFormularz cenowy&amp;RZałącznik nr 1.5 do SWZ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411DCF-F33E-4624-8581-0C389479020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04A8AC2-400E-49D5-9CEC-FE1DC6D05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5C86F-26CD-46A0-B999-D3596580D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C42E1A2-4333-4015-A628-B6C069EBB7F0}">
  <ds:schemaRefs>
    <ds:schemaRef ds:uri="http://schemas.openxmlformats.org/package/2006/metadata/core-properties"/>
    <ds:schemaRef ds:uri="http://schemas.microsoft.com/office/2006/metadata/properties"/>
    <ds:schemaRef ds:uri="7041a50b-7d7f-4b12-a622-d747cae9af99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2d577696-1229-452a-9b19-cd8e3eef1f6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WAN-PRZ</cp:lastModifiedBy>
  <cp:lastPrinted>2022-10-12T07:38:03Z</cp:lastPrinted>
  <dcterms:created xsi:type="dcterms:W3CDTF">2011-04-01T08:17:29Z</dcterms:created>
  <dcterms:modified xsi:type="dcterms:W3CDTF">2022-10-17T08:52:13Z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Konsultacje Energetyczne KAMIŃSKI I KRAŚNIEWSKI</vt:lpwstr>
  </property>
  <property fmtid="{D5CDD505-2E9C-101B-9397-08002B2CF9AE}" pid="3" name="Order">
    <vt:lpwstr>3677300.00000000</vt:lpwstr>
  </property>
  <property fmtid="{D5CDD505-2E9C-101B-9397-08002B2CF9AE}" pid="4" name="ComplianceAssetId">
    <vt:lpwstr/>
  </property>
  <property fmtid="{D5CDD505-2E9C-101B-9397-08002B2CF9AE}" pid="5" name="display_urn:schemas-microsoft-com:office:office#Author">
    <vt:lpwstr>Konsultacje Energetyczne KAMIŃSKI I KRAŚNIEWSKI</vt:lpwstr>
  </property>
  <property fmtid="{D5CDD505-2E9C-101B-9397-08002B2CF9AE}" pid="6" name="ContentTypeId">
    <vt:lpwstr>0x010100A7DBDAECC3E5E44AB22632961DC9FFE3</vt:lpwstr>
  </property>
</Properties>
</file>