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udżet 2007-2024\Budżet 2024\Układ wyk.budż.gm.2024 r\"/>
    </mc:Choice>
  </mc:AlternateContent>
  <bookViews>
    <workbookView xWindow="-120" yWindow="-120" windowWidth="20730" windowHeight="11160"/>
  </bookViews>
  <sheets>
    <sheet name="Zał.do Zarz.101.2022wydatki " sheetId="1" r:id="rId1"/>
  </sheets>
  <definedNames>
    <definedName name="_xlnm.Print_Area" localSheetId="0">'Zał.do Zarz.101.2022wydatki '!$A$1:$E$302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91" i="1" l="1"/>
  <c r="E288" i="1"/>
  <c r="E299" i="1" s="1"/>
  <c r="E297" i="1" l="1"/>
  <c r="E289" i="1"/>
  <c r="E286" i="1"/>
  <c r="E280" i="1"/>
  <c r="E256" i="1"/>
  <c r="E242" i="1"/>
  <c r="E239" i="1"/>
  <c r="E221" i="1"/>
  <c r="E202" i="1"/>
  <c r="E175" i="1"/>
  <c r="E142" i="1"/>
  <c r="E125" i="1"/>
  <c r="E124" i="1" s="1"/>
  <c r="E115" i="1"/>
  <c r="E62" i="1" l="1"/>
  <c r="E39" i="1" l="1"/>
  <c r="E30" i="1"/>
  <c r="E271" i="1" l="1"/>
  <c r="E261" i="1"/>
  <c r="E254" i="1"/>
  <c r="E234" i="1"/>
  <c r="E212" i="1"/>
  <c r="E204" i="1"/>
  <c r="E196" i="1"/>
  <c r="E158" i="1"/>
  <c r="E160" i="1"/>
  <c r="E129" i="1"/>
  <c r="E88" i="1"/>
  <c r="E67" i="1"/>
  <c r="E54" i="1"/>
  <c r="E41" i="1"/>
  <c r="E37" i="1"/>
  <c r="E16" i="1"/>
  <c r="E17" i="1"/>
  <c r="E14" i="1"/>
  <c r="E12" i="1"/>
  <c r="E251" i="1"/>
  <c r="E246" i="1"/>
  <c r="E120" i="1"/>
  <c r="E119" i="1" s="1"/>
  <c r="E111" i="1"/>
  <c r="E201" i="1" l="1"/>
  <c r="E157" i="1"/>
  <c r="E10" i="1"/>
  <c r="E9" i="1" l="1"/>
  <c r="E83" i="1" l="1"/>
  <c r="E68" i="1" l="1"/>
  <c r="E77" i="1" l="1"/>
  <c r="E71" i="1"/>
  <c r="E152" i="1" l="1"/>
  <c r="E53" i="1"/>
  <c r="E208" i="1" l="1"/>
  <c r="E207" i="1" s="1"/>
  <c r="E282" i="1"/>
  <c r="E267" i="1" s="1"/>
  <c r="E278" i="1"/>
  <c r="E268" i="1"/>
  <c r="E199" i="1"/>
  <c r="E198" i="1" s="1"/>
  <c r="E182" i="1"/>
  <c r="E179" i="1"/>
  <c r="E154" i="1"/>
  <c r="E151" i="1" s="1"/>
  <c r="E149" i="1"/>
  <c r="E148" i="1" s="1"/>
  <c r="E140" i="1"/>
  <c r="E128" i="1" s="1"/>
  <c r="E34" i="1"/>
  <c r="E211" i="1" l="1"/>
  <c r="E178" i="1"/>
  <c r="E29" i="1"/>
  <c r="E70" i="1"/>
</calcChain>
</file>

<file path=xl/sharedStrings.xml><?xml version="1.0" encoding="utf-8"?>
<sst xmlns="http://schemas.openxmlformats.org/spreadsheetml/2006/main" count="337" uniqueCount="215">
  <si>
    <t>Dział</t>
  </si>
  <si>
    <t>Rozdz.</t>
  </si>
  <si>
    <t>§*</t>
  </si>
  <si>
    <t>Nazwa</t>
  </si>
  <si>
    <t>010</t>
  </si>
  <si>
    <t>Rolnictwo i łowiectwo</t>
  </si>
  <si>
    <t>01030</t>
  </si>
  <si>
    <t>Izby rolnicze</t>
  </si>
  <si>
    <t>Wpłaty gmin na rzecz izb rolniczych w wysokości 2% uzyskanych wpływów z podatku rolnego</t>
  </si>
  <si>
    <t>400</t>
  </si>
  <si>
    <t>Dostarczanie wody</t>
  </si>
  <si>
    <t>Wydatki osobowe niezaliczone do wynagrodzeń</t>
  </si>
  <si>
    <t>Wynagrodzenia osobowe pracowników</t>
  </si>
  <si>
    <t>Dodatkowe wynagrodzenie roczne</t>
  </si>
  <si>
    <t>Składki na ubezpieczenia społeczne</t>
  </si>
  <si>
    <t>4170</t>
  </si>
  <si>
    <t>Wynagrodzenia bezosobowe</t>
  </si>
  <si>
    <t>4210</t>
  </si>
  <si>
    <t>Zakup materiałów i wyposażenia</t>
  </si>
  <si>
    <t>4260</t>
  </si>
  <si>
    <t>4270</t>
  </si>
  <si>
    <t>Zakup usług remontowych</t>
  </si>
  <si>
    <t>Zakup usług zdrowotnych</t>
  </si>
  <si>
    <t>4300</t>
  </si>
  <si>
    <t>Zakup usług pozostałych</t>
  </si>
  <si>
    <t>4360</t>
  </si>
  <si>
    <t>Opłaty z tytułu zakupu usług telekomunikacyjnych</t>
  </si>
  <si>
    <t>4410</t>
  </si>
  <si>
    <t>Podróże służbowe krajowe</t>
  </si>
  <si>
    <t>4430</t>
  </si>
  <si>
    <t>Różne opłaty i składki</t>
  </si>
  <si>
    <t>Odpisy na zakładowy fundusz świadczeń socjalnych</t>
  </si>
  <si>
    <t>4610</t>
  </si>
  <si>
    <t>Koszty postępowania sądowego i prokuratorskiego</t>
  </si>
  <si>
    <t>Transport i łączność</t>
  </si>
  <si>
    <t>Lokalny transport  zbiorowy</t>
  </si>
  <si>
    <t>Generalna Dyrekcja Dróg Krajowych i Autostrad</t>
  </si>
  <si>
    <t>Drogi publiczne wojewódzkie</t>
  </si>
  <si>
    <t>60014</t>
  </si>
  <si>
    <t>Drogi publiczne powiatowe</t>
  </si>
  <si>
    <t>Drogi publiczne gminne</t>
  </si>
  <si>
    <t>Gospodarka mieszkaniowa</t>
  </si>
  <si>
    <t>Gospodarka gruntami  i nieruchomosciami</t>
  </si>
  <si>
    <t xml:space="preserve">Zakup usług pozostałych </t>
  </si>
  <si>
    <t>Działalność usługowa</t>
  </si>
  <si>
    <t>Plany zagospodarowania przestrzennego</t>
  </si>
  <si>
    <t>Administracja publiczna</t>
  </si>
  <si>
    <t>Rady gmin</t>
  </si>
  <si>
    <t>Różne wydatki na rzecz osób fizycznych</t>
  </si>
  <si>
    <t>Zakup środków żywności</t>
  </si>
  <si>
    <t>Urzędy gmin</t>
  </si>
  <si>
    <t>Wynagrodzenia agencyjno - prowizyjne</t>
  </si>
  <si>
    <t xml:space="preserve">Zakup usług remontowych </t>
  </si>
  <si>
    <t xml:space="preserve">Opłaty z tytułu zakupu usług telekomunikacyjnych </t>
  </si>
  <si>
    <t>Promocja jednostek samorządu terytorialnego</t>
  </si>
  <si>
    <t>Pozostała działalność</t>
  </si>
  <si>
    <t>Urzędy naczelnych organów władzy państwowej, kontroli i ochrony prawa oraz sądownictwa</t>
  </si>
  <si>
    <t>Urzędy naczelnych organów władzy państwowej, kontroli i ochrony prawa - dotacje</t>
  </si>
  <si>
    <t>Bezpieczeństwo publiczne i ochrona przeciwpożarowa</t>
  </si>
  <si>
    <t>Ochotnicze straże pożarne</t>
  </si>
  <si>
    <t>Opłaty z tytułu zakupu usług telekomunikacyjnych : Bielsk</t>
  </si>
  <si>
    <t>Zarządzanie kryzysowe</t>
  </si>
  <si>
    <t>Obsługa długu publicznego</t>
  </si>
  <si>
    <t>Obsługa papierów wartościowych, kredytów i pożyczek j.s.t.</t>
  </si>
  <si>
    <t>Odsetki od samorządowych papierów wartościowych lub zaciągniętych przez jednostkę samorządu terytorialnego kredytów i pożyczek</t>
  </si>
  <si>
    <t>Różne rozliczenia</t>
  </si>
  <si>
    <t>Rezerwy ogólne i celowe</t>
  </si>
  <si>
    <t>Rezerwy ogólne krajowe</t>
  </si>
  <si>
    <t>Rezerwy celowe na realizację zadań z zakresu zarządzania kryzysowego</t>
  </si>
  <si>
    <t>Oświata i wychowanie</t>
  </si>
  <si>
    <t>Dowożenie uczniów do szkół</t>
  </si>
  <si>
    <t>Szkolenia pracowników niebędących członkami korpusu służby cywilnej</t>
  </si>
  <si>
    <t>Ochrona zdrowia</t>
  </si>
  <si>
    <t>Zwalczanie narkomanii</t>
  </si>
  <si>
    <t>Przeciwdziałanie alkoholizmowi</t>
  </si>
  <si>
    <t xml:space="preserve">Szkolenia pracowników niebędących członkami korpusu służby cywilnej </t>
  </si>
  <si>
    <t>Dodatki mieszkaniowe</t>
  </si>
  <si>
    <t>Świadczenia społeczne</t>
  </si>
  <si>
    <t>Rodzina</t>
  </si>
  <si>
    <t>Gospodarka komunalna i ochrona środowiska</t>
  </si>
  <si>
    <t>Gospodarka ściekowa i ochrona wód</t>
  </si>
  <si>
    <t>Podatek od towarów i usług</t>
  </si>
  <si>
    <t>Gospodarka odpadami</t>
  </si>
  <si>
    <t>Oczyszczanie miast i wsi</t>
  </si>
  <si>
    <t>Utrzymanie zieleni w miastach i gminach</t>
  </si>
  <si>
    <t>Oświetlenie ulic, placów i dróg</t>
  </si>
  <si>
    <t>Wpływy i wydatki związane z gromadzeniem środków z opłat i kar za korzystanie ze środowiska</t>
  </si>
  <si>
    <t>Wpłaty gmin i powiatów na rzecz innych j.s.t.oraz związków gmin</t>
  </si>
  <si>
    <t>Kultura i ochrona dziedzictwa narodowego</t>
  </si>
  <si>
    <t>Pozostałe zadania w zakresie kultury</t>
  </si>
  <si>
    <t xml:space="preserve">Zakup materiałów i wyposażenia </t>
  </si>
  <si>
    <t>Domy i ośrodki kultury, świetlice i kluby</t>
  </si>
  <si>
    <t>Dotacja podmiotowa z budżetu dla samorządowej instytucji kultury</t>
  </si>
  <si>
    <t>Biblioteki</t>
  </si>
  <si>
    <t xml:space="preserve">Kultura fizyczna </t>
  </si>
  <si>
    <t xml:space="preserve">Zadania w zakresie kultury fizycznej </t>
  </si>
  <si>
    <t>Ogółem wydatki</t>
  </si>
  <si>
    <t>Zwrot dotacji oraz płatności wykorzystanych niezgodnie z przeznaczeniem lub wykorzystanych z naruszeniem procedur, o których mowa w art. 184 ustawy, pobranych nienależnie lub w nadmiernej wysokości</t>
  </si>
  <si>
    <t>Pozostałe odsetki</t>
  </si>
  <si>
    <t>Wytwarzanie i zaopatrywanie w energię elektryczną, gaz i wodę</t>
  </si>
  <si>
    <t xml:space="preserve">Świadczenia rodzinne, świadczenie z funduszu alimentacyjnego oraz składki na ubezpieczenia emerytalne i rentowe z ubezpieczenia społecznego
</t>
  </si>
  <si>
    <t>4530</t>
  </si>
  <si>
    <t>Podatek od towarów i usług (VAT)</t>
  </si>
  <si>
    <t>Różne rozliczenia finansowe</t>
  </si>
  <si>
    <t>Pomoc społeczna</t>
  </si>
  <si>
    <t>Edukacyjna opieka wychowawcza</t>
  </si>
  <si>
    <t>Pomoc materialna dla uczniów o charakterze socjalnym</t>
  </si>
  <si>
    <t>Stypendia dla uczniów</t>
  </si>
  <si>
    <t>Działalność Państwowego Gospodarstwa Wodnego Wody Polskie</t>
  </si>
  <si>
    <t>Ogrody botaniczne i zoologiczne oraz naturalne obszary i obiekty chronionej przyrody</t>
  </si>
  <si>
    <t>Rezerwaty i pomniki przyrody</t>
  </si>
  <si>
    <t>Obiekty sportowe</t>
  </si>
  <si>
    <t>Składki na Fundusz Pracy oraz Fundusz Solidarnościowy</t>
  </si>
  <si>
    <t xml:space="preserve">Plan
na 2022r.
</t>
  </si>
  <si>
    <t>1 000,00</t>
  </si>
  <si>
    <t>2 000,00</t>
  </si>
  <si>
    <t>Opłaty na rzecz budżetów jednostek samorządu terytorialnego</t>
  </si>
  <si>
    <t>01043</t>
  </si>
  <si>
    <t>01044</t>
  </si>
  <si>
    <t>Infrastruktura wodociągowa wsi</t>
  </si>
  <si>
    <t>Infrastruktura sanitacyjna wsi</t>
  </si>
  <si>
    <t>7 000,00</t>
  </si>
  <si>
    <t>500,00</t>
  </si>
  <si>
    <t>Gospodarowanie mieszkaniowym zasobem gminy</t>
  </si>
  <si>
    <t>Przedszkola</t>
  </si>
  <si>
    <t>Ochrona powietrza atmosferycznego i klimatu</t>
  </si>
  <si>
    <t>Pozostałe działania związane z gospodarką odpadami</t>
  </si>
  <si>
    <t>4520</t>
  </si>
  <si>
    <t>Opłaty na rzecz budżetu państwa</t>
  </si>
  <si>
    <t>Zakup energii</t>
  </si>
  <si>
    <t>Pozostała dzialalność</t>
  </si>
  <si>
    <t>Dotacja celowa przekazana gminie na zadania bieżące realizowane na podstawie porozumień między jednostkami samorządu terytorialnego</t>
  </si>
  <si>
    <t>Oplaty na rzecz budżetu państwa</t>
  </si>
  <si>
    <t>Pomoc materialna dla uczniów o charakterze motywacyjnym</t>
  </si>
  <si>
    <t>Zakup energii: umowa - zł</t>
  </si>
  <si>
    <t xml:space="preserve">Zakup energii: umowa </t>
  </si>
  <si>
    <t xml:space="preserve">Zakup usług zdrowotnych </t>
  </si>
  <si>
    <t xml:space="preserve">Podróże służbowe krajowe </t>
  </si>
  <si>
    <t>Zakup energii : umowa  zł</t>
  </si>
  <si>
    <t>Zakup energii:umowa - zł</t>
  </si>
  <si>
    <t>Zakup energii :umowa - zł</t>
  </si>
  <si>
    <t xml:space="preserve">Zakup usług pozostałych   </t>
  </si>
  <si>
    <t>Różne wydatki na rzecz osób fizycznych: Bielsk - 23 000,00 zł, Gilino- 2 000,00 zł, Zągoty – 15 000,00 zł, Goślice–9 500,00 zł ,Tłubice–1 000,00 zł, Niszczyce–1 000,00 zł, Leszczyn Szlachecki – 1 000,00 zł , Zagroba –1 000,00 zł, Ciachcin – 11 500,00 zł</t>
  </si>
  <si>
    <t xml:space="preserve">Zakup energii- podział na OSP : Bielsk –2 000,00 zł , Gilino –  1 000,00 zł, Zągoty – 1 000,00 zł, Goślice – 1 000,00 zł , Tłubice – 1 000,00 zł, Niszczyce  – 1 000,00 zł, Leszczyn Szlachecki – 1 000,00 zł, Zagroba – 1 000,00 zł, Ciachcin  – 1 000,00 zł </t>
  </si>
  <si>
    <t xml:space="preserve">Zakup usług zdrowotnych: podział na OSP : Bielsk –3 000,00 zł , Gilino –  800,00 zł, Zągoty –  1 500,00 zł, Goślice – 1 000,00 zł , Tłubice – 500,00 zł, Niszczyce  – 600,00 zł, Leszczyn Szlachecki – 500,00 zł, Zagroba – 500,00 zł, Ciachcin  – 1 600,00 zł </t>
  </si>
  <si>
    <t xml:space="preserve">Zakup usług  pozostałych: podział na OSP : Bielsk – 3 000,00 zł , Gilino – 800,00 zł,  Zągoty – 1 500,00 zł, Goślice –1 000,00 zł , Tłubice – 500,00 zł, Niszczyce – 600,00 zł, Leszczyn Szlachecki – 500,00 zł, Zagroba – 500,00 zł, Ciachcin – 1 600,00 zł. </t>
  </si>
  <si>
    <t xml:space="preserve">                                                                                                                                                                                                      Wójta Gminy Bielsk z dnia 29 grudnia 2023 r.</t>
  </si>
  <si>
    <t xml:space="preserve">                                                                       Plan finansowy Urzędu Gminy Bielsk - wydatki na  2024 r.</t>
  </si>
  <si>
    <t xml:space="preserve">  - art. 249 ust.3 i 4 ustawy z dnia 27 sierpnia 2009 r. o finansach publicznych (t. j. Dz. U. z 2023 r., poz. 1270 z późn. zm.  )</t>
  </si>
  <si>
    <t xml:space="preserve">                      Załącznik nr 1 do Zarządzenia Nr 90/2023</t>
  </si>
  <si>
    <t>40 000,00</t>
  </si>
  <si>
    <t>610 000,00</t>
  </si>
  <si>
    <t>30 000,00</t>
  </si>
  <si>
    <t>90 000,00</t>
  </si>
  <si>
    <t>3 900,00</t>
  </si>
  <si>
    <t>12 420,00</t>
  </si>
  <si>
    <t>300,00</t>
  </si>
  <si>
    <t>3 000,00</t>
  </si>
  <si>
    <t>6650</t>
  </si>
  <si>
    <t>45 000,00</t>
  </si>
  <si>
    <t>Wydatki poniesione ze środków z Rządowego Funduszu Polski Ład: Program Inwestycji Strategicznych na realizację zadań inwestycyjnych: zadania wieloletnie: Budowa i modernizacja dróg na terenie gminy Bielsk (droga gminna Giżyno - Ułtowo, droga gminna Goślice, droga gminna Drwały, droga gminna Konary, droga gminna Leszczyn Księży, droga gminna Machcino, droga gminna Machcinko) - 7 000 000,00 zł.</t>
  </si>
  <si>
    <t xml:space="preserve">Wydatki inwestycyjne jednostek budżetowych: zadania wieloletnie: Budowa i modernizacja dróg na terenie gminy Bielsk (droga gminna Giżyno - Ułtowo, droga gminna Goślice, droga gminna Drwały, droga gminna Konary, droga gminna Leszczyn Księży, droga gminna Machcino, droga gminna Machcinko) - 660 000,00 zł, Modernizacja dróg gminnych na terenie Gminy Bielsk (droga gminna Dębsk - Tłubice, droga gminna Jaroszewo Biskupie - Jaroszewo - Wieś, droga gminna Rudowo - Ułtowo, droga gminna Gilino, droga gminna Kuchary - Jeżewo - Gilino) - 622 000,00 zł, Przebudowa drogi gminnej Ciachcin - Józinek - 10 000,00 zł, Przebudowa drogi gminnej Umienino - Łubki - Umienino - 1 684 090,00 zł,Przebudowa drogi gminnej Giżyno - Zakrzewo - 50 000,00 zł, Rozbudowa i przebudowa drogi gminnej Kłobie - Niszczyce - 60 000,00 zł, Przebudowa drogi gminnej w miejscowości Tłubice - 1 420 000,00 zł.        </t>
  </si>
  <si>
    <r>
      <t>Wydatki inwestycyjne jednostek budżetowych:</t>
    </r>
    <r>
      <rPr>
        <b/>
        <sz val="13"/>
        <rFont val="Times New Roman"/>
        <family val="1"/>
        <charset val="238"/>
      </rPr>
      <t xml:space="preserve"> zadania jednoroczne: </t>
    </r>
    <r>
      <rPr>
        <sz val="13"/>
        <rFont val="Times New Roman"/>
        <family val="1"/>
        <charset val="238"/>
      </rPr>
      <t>Rozbudowa sieci wodociągowej w Ciachcinie Nowym - 100 000,00 zł, Rozbudowa sieci wodociągowej w Zągotach - 40 000,00 zł, Rozbudowa sieci wodociągowej w Niszczycach - 40 000,00 zł, Rozbudowa sieci wodociągowej w Machcinie - 50 000,00 zł, Rozbudowa sieci wodociągowej w Zągotach (działki w kierunku m. Niszczyce) - 80 000,00 zł, Rozbudowa sieci wodociągowej w Ciachcinie na dz. nr 3/27, 3/10, 3/12, 4/2 - 35 000,00 zł,</t>
    </r>
    <r>
      <rPr>
        <b/>
        <sz val="13"/>
        <rFont val="Times New Roman"/>
        <family val="1"/>
        <charset val="238"/>
      </rPr>
      <t xml:space="preserve"> przedsięwzięcia wieloletnie: </t>
    </r>
    <r>
      <rPr>
        <sz val="13"/>
        <rFont val="Times New Roman"/>
        <family val="1"/>
        <charset val="238"/>
      </rPr>
      <t xml:space="preserve">Rozbudowa sieci wodociągowej w miejscowości Sękowo - 40 000,00 zł. </t>
    </r>
  </si>
  <si>
    <r>
      <t xml:space="preserve">Wydatki inwestycyjne jednostek budżetowych: </t>
    </r>
    <r>
      <rPr>
        <b/>
        <sz val="13"/>
        <rFont val="Times New Roman"/>
        <family val="1"/>
        <charset val="238"/>
      </rPr>
      <t>przedsięwzięcia wieloletnie</t>
    </r>
    <r>
      <rPr>
        <sz val="13"/>
        <rFont val="Times New Roman"/>
        <family val="1"/>
        <charset val="238"/>
      </rPr>
      <t xml:space="preserve">: Budowa sieci kanalizacji sanitarnej w Bielsku w ul. Chabrowej i Łąkowej - 588 415,18 zł. </t>
    </r>
  </si>
  <si>
    <t xml:space="preserve">Wpłaty gmin i powiatów na rzecz innych jednostek samorządu terytorialnego oraz związków gmin, związków powiatowo-gminnych lub związków powiatów na dofinansowanie zadań inwestycyjnych i zakupów inwestycyjnych - Zakup zeroemisyjnego taboru dla gmin członków Związku Gmin Regionu Płockiego. </t>
  </si>
  <si>
    <t>Wydatki inwestycyjne jednostek budżetowych: Przedsięwzięcie wieloletnie: Wspólna realizacja chodnika w pasie drogowym drogi krajowej nr 60 w miejscowości Bielsk, od km 87+518 do km 88+ 077 ( strona lewa ) - opracowanie dokumentacji projektowej na budowę chodnika  - poprawa infrastruktury drogowej.</t>
  </si>
  <si>
    <t>Urzędy wojewódzkie - dotacje WSO ( 2 etaty ) 62 045,00 zł</t>
  </si>
  <si>
    <t>Urzędy wojewódzkie - dotacje- pozostałe wydatki administracji rządowej ( 0,50 etatu ) - 33 453,00 zł</t>
  </si>
  <si>
    <t>Wynagrodzenia bezosobowe: Audytor - 33 600,00 zł, Rodo - 12 060,00 zł.</t>
  </si>
  <si>
    <t>Obrona narodowa</t>
  </si>
  <si>
    <t>Kwalifikacja wojskowa</t>
  </si>
  <si>
    <r>
      <t xml:space="preserve">Zakup usług  remontowych - w tym ze środków funduszu sołeckiego:  Remont remizy OSP Zagroba - Jaroszewo - Wieś - 420,71 zł. </t>
    </r>
    <r>
      <rPr>
        <b/>
        <sz val="13"/>
        <rFont val="Times New Roman"/>
        <family val="1"/>
        <charset val="238"/>
      </rPr>
      <t>Ogółem wydatki funduszu sołeckiego – 420,71</t>
    </r>
    <r>
      <rPr>
        <b/>
        <u/>
        <sz val="13"/>
        <rFont val="Times New Roman"/>
        <family val="1"/>
        <charset val="238"/>
      </rPr>
      <t xml:space="preserve"> zł,  </t>
    </r>
    <r>
      <rPr>
        <u/>
        <sz val="13"/>
        <rFont val="Times New Roman"/>
        <family val="1"/>
        <charset val="238"/>
      </rPr>
      <t>p</t>
    </r>
    <r>
      <rPr>
        <sz val="13"/>
        <rFont val="Times New Roman"/>
        <family val="1"/>
        <charset val="238"/>
      </rPr>
      <t>ozostałe wydatki 30 579,29 zł,  podział na OSP : Bielsk – 10 000,00 zł , Gilino –  2 000,00 zł,  Zągoty –   5 579,29 zł, Goślice –3 000,00 zł Tłubice – 3 000,00 zł, Niszczyce – 3 000,00 zł, Leszczyn Szlachecki – 1 000,00 zł, Zagroba – 1 000,00 zł, Ciachcin – 2 000,00 zł .</t>
    </r>
  </si>
  <si>
    <t xml:space="preserve">Różne opłaty i składki ( ubezpieczenia) :  podział na OSP : Bielsk – 5200,00 zł , Gilino –  1 100,00 zł,  Zągoty –    2 000,00 zł, Goślice – 1 700,00 zł , Tłubice – 1 300,00 zł, Niszczyce –1 700,00 zł, Leszczyn Szlachecki – 1 100,00 zł, Zagroba – 700,00 zł, Ciachcin – 3 200,00 zł </t>
  </si>
  <si>
    <r>
      <t xml:space="preserve">Wydatki na zakupy inwestycyjnr jednostek budżetowych, w tym </t>
    </r>
    <r>
      <rPr>
        <b/>
        <u/>
        <sz val="13"/>
        <rFont val="Times New Roman"/>
        <family val="1"/>
        <charset val="238"/>
      </rPr>
      <t>fundusz sołecki</t>
    </r>
    <r>
      <rPr>
        <sz val="13"/>
        <rFont val="Times New Roman"/>
        <family val="1"/>
        <charset val="238"/>
      </rPr>
      <t xml:space="preserve">: Zakup używanego średniego samochodu ratowniczo - gaśniczego dla OSP Goślice - Goślice - 39 404,32 zł, pozostałe wydatki - zadania jednoroczne: Zakup średniego samochodu ratowniczo - gaśniczego dla OSP Bielsk - 200 000,00 zł. </t>
    </r>
  </si>
  <si>
    <t>Wydatki inwestycyjne jednostek budżetowych: Rozbudowa i modernizacja systemu monitoringu wizyjnego w Bielsku</t>
  </si>
  <si>
    <t xml:space="preserve">Wydatki inwestycyjne jednostek budżetowych: Budowa instalacji fotowoltaicznych na obiektach użyteczności publicznej na terenie Gminy Bielsk (8 obiektów: Stacja Uzdatniania Wody Józinek, Stacja Uzdatniania Wody Smolino, Szkoła Podstawowa w Bielsku, Szkoła Podstawowa w Leszczynie Szlacheckim, Zespół Szkół Nr 2 w Ciachcinie, Zespół Szkół Nr 4 w Zągotach, Klub Dziecięcy Maluszek, budynek komunalny w Bielsku ul. Drobińska 19) </t>
  </si>
  <si>
    <t xml:space="preserve">Wydatki poniesione ze środków z Rządowego Funduszu Polski Ład: Program Inwestycji Strategicznych na realizację zadań inwestycyjnych: Budowa instalacji fotowoltaicznych na obiektach użyteczności publicznej na terenie Gminy Bielsk (8 obiektów: Stacja Uzdatniania Wody Józinek, Stacja Uzdatniania Wody Smolino, Szkoła Podstawowa w Bielsku, Szkoła Podstawowa w Leszczynie Szlacheckim, Zespół Szkół Nr 2 w Ciachcinie, Zespół Szkół Nr 4 w Zągotach, Klub Dziecięcy Maluszek, budynek komunalny w Bielsku ul. Drobińska 19) </t>
  </si>
  <si>
    <t>Wpłaty gmin i powiatów na rzecz innych jednostek samorządu terytorialnego oraz związków gmin, związków powiatowo-gminnych lub związków powiatów na dofinansowanie zadań inwestycyjnych i zakupów inwestycyjnych: Modernizacja infrastruktury gospodarki odpadami na terenie Związku Gmin Regionu Płockiego.</t>
  </si>
  <si>
    <t>Zakup usług obejmujących wykonanie ekspertyz, analiz i opinii</t>
  </si>
  <si>
    <r>
      <t xml:space="preserve">Zakup materiałów i wyposażenia: w tym ze środków funduszu sołeckiego: Zakup ławek na plac zabaw - Machcino - 2 000,00 zł, Zakup tablicy ogłoszeń - Zakrzewo - 2 000,00 zł Zakup tablicy ogłoszeń - Żukowo - 3 000,00 zł. </t>
    </r>
    <r>
      <rPr>
        <b/>
        <sz val="13"/>
        <rFont val="Times New Roman"/>
        <family val="1"/>
        <charset val="238"/>
      </rPr>
      <t>Środki funduszu sołeckiego ogółem – 7 000,00 z</t>
    </r>
    <r>
      <rPr>
        <sz val="13"/>
        <rFont val="Times New Roman"/>
        <family val="1"/>
        <charset val="238"/>
      </rPr>
      <t>ł, zakup karmy dla bezdomnych zwierząt -1 000,00 zł, pozostałe wydatki - 4 000,00 zł</t>
    </r>
  </si>
  <si>
    <r>
      <t xml:space="preserve">Zakup usług remontowych: w tym ze środków funduszu sołeckiego:  Remont figurki przydrożnej - Drwały - 10 000,00 zł, Remont i odnowienie figurki przydrożnej  - umowa użyczenia - Jaroszewo - Wieś - 8 000,00 zł, Remont i odnowienie figurek przydrożnych - Leszczyn Szlachecki - 18 000,00 zł, Remont figurki przy OSP Niszczyce - Niszczyce - 5 000,00 zł. </t>
    </r>
    <r>
      <rPr>
        <b/>
        <sz val="13"/>
        <rFont val="Times New Roman"/>
        <family val="1"/>
        <charset val="238"/>
      </rPr>
      <t xml:space="preserve">Środki funduszu sołeckiego ogółem – 41 000,00 zł, </t>
    </r>
    <r>
      <rPr>
        <sz val="13"/>
        <rFont val="Times New Roman"/>
        <family val="1"/>
        <charset val="238"/>
      </rPr>
      <t>pozostałe wydatki – 4 000,00 zł</t>
    </r>
  </si>
  <si>
    <t>Dotacja celowa z budżetu na finansowanie lub dofinansowanie zadań zleconych do realizacji stowarzyszeniom: bieżące utrzymanie garażu OSP Bielsk - zakup oleju opałowego</t>
  </si>
  <si>
    <t xml:space="preserve">Dotacja celowa z budżetu jednostki samorządu terytorialnego do realizacji organizacjom prowadzacym działalność pożytku publicznego </t>
  </si>
  <si>
    <r>
      <t xml:space="preserve">Zakup usług remontowych, w tym ze środków funduszu sołeckiego: Remont schodów do świetlicy wiejskiej w Umieninie - Umienino - 2 000,00 zł. </t>
    </r>
    <r>
      <rPr>
        <b/>
        <sz val="13"/>
        <rFont val="Times New Roman"/>
        <family val="1"/>
        <charset val="238"/>
      </rPr>
      <t xml:space="preserve">Środki funduszu sołeckiego ogółem – 2 000,00 zł,  </t>
    </r>
    <r>
      <rPr>
        <sz val="13"/>
        <rFont val="Times New Roman"/>
        <family val="1"/>
        <charset val="238"/>
      </rPr>
      <t xml:space="preserve">pozostałe wydatki – 3 000,00 zł. </t>
    </r>
  </si>
  <si>
    <r>
      <t xml:space="preserve">Zakup materiałów i wyposażenia, w tym ze środków funduszu sołeckiego: Zakup i montaż klimatyzatorów do świetlicy - Kędzierzyn - 16 413,34 zł. </t>
    </r>
    <r>
      <rPr>
        <b/>
        <sz val="13"/>
        <rFont val="Times New Roman"/>
        <family val="1"/>
        <charset val="238"/>
      </rPr>
      <t>Środki funduszu sołeckiego ogółem – 16 413,34 zł,</t>
    </r>
    <r>
      <rPr>
        <sz val="13"/>
        <rFont val="Times New Roman"/>
        <family val="1"/>
        <charset val="238"/>
      </rPr>
      <t xml:space="preserve"> pozostałe wydatki – 586,66 zł.                    </t>
    </r>
  </si>
  <si>
    <t>Ochrona zabytków i opika nad zabytkami</t>
  </si>
  <si>
    <t xml:space="preserve">Dotacja celowa przekazana z budżetu na finansowanie lub dofinansowanie zadań inwestycyjnych obiektów zabytkowych jednostkom niezaliczanym do sektora finansów publicznych: Remont wieży kościoła PW. Św. Jana Chrzciciela w Bielsku - 500 000,00 zł, Malowanie wnętrza w kościele parafialnym PW. Św. Stanisława BM w Ciachcinie - nawy głównej - 460 000,00 zł, Odwodnienie kościoła parafialnego w Zagrobie wraz z rewitalizacją terenu objętego ochroną konserwatorską wokół świątyni - 511 000,00 zł, Renowacja ołtarza głównego w kościele PW. Św. Stanisława BM w Ciachcinie - 155 000,00 zł, Remont wieży kościoła PW. Św. Jana Chrzciciela w Bielsku - etap II - 155 000,00 zł.  </t>
  </si>
  <si>
    <r>
      <t>Zakup usług pozostałych: w tym ze środków funduszu sołeckiego: Zakup usług na organizację imprez integracyjnych w sołectwie - Gilino -</t>
    </r>
    <r>
      <rPr>
        <b/>
        <sz val="13"/>
        <rFont val="Times New Roman"/>
        <family val="1"/>
        <charset val="238"/>
      </rPr>
      <t xml:space="preserve"> 5 000,00 zł</t>
    </r>
  </si>
  <si>
    <r>
      <t xml:space="preserve">Zakup materiałów i wyposażenia :w tym ze środków funduszu sołeckiego:  Zakup materiałów potrzebnych do reprezentowania sołectwa podczas organizacji spotkania intergracyjnego upowszechniającego ideę samorządu i wdrażania programów pobudzania aktywności społecznej (rajd rowerowy) - Bielsk - 1 800,00 zł, Zakup materiałów potrzebnych do reprezentowania sołectwa podczas organizacji spotkania integracyjnego upowszechniającego ideę samorządu i wdrażania programów pobudzania aktywności społecznej - Bielsk - 3 473,20 zł, Zakup materiałów potrzebnych do reprezentowania sołectwa podczas organizacji spotkania intergracyjnego upowszechniającego ideę samorządu i wdrażania programów pobudzania aktywności społecznej - Zągoty - 3 371,46 zł. </t>
    </r>
    <r>
      <rPr>
        <b/>
        <sz val="13"/>
        <rFont val="Times New Roman"/>
        <family val="1"/>
        <charset val="238"/>
      </rPr>
      <t xml:space="preserve">Środki funduszu sołeckiego ogółem – 8 644,66 </t>
    </r>
    <r>
      <rPr>
        <b/>
        <u/>
        <sz val="13"/>
        <rFont val="Times New Roman"/>
        <family val="1"/>
        <charset val="238"/>
      </rPr>
      <t>zł,</t>
    </r>
    <r>
      <rPr>
        <b/>
        <sz val="13"/>
        <rFont val="Times New Roman"/>
        <family val="1"/>
        <charset val="238"/>
      </rPr>
      <t xml:space="preserve"> </t>
    </r>
    <r>
      <rPr>
        <sz val="13"/>
        <rFont val="Times New Roman"/>
        <family val="1"/>
        <charset val="238"/>
      </rPr>
      <t>pozostałe wydatki –          355,34 zł.</t>
    </r>
  </si>
  <si>
    <t xml:space="preserve">Zakup usług pozostałych, w tym fundusz sołecki: Organizacja spotkania rekreacyjno - sportowego dla mieszkańców sołectwa Smolino - upowszechnianie idei samorządu i wdrażanie programów pobudzania aktywności obywatelskiej - Smolino - 4 000,00 zł. </t>
  </si>
  <si>
    <t>Urząd Gminy    - 844 332,58 zł (B. - 805 474,49 zł;  M. 90 497,35 zł)</t>
  </si>
  <si>
    <t>Oświata              -  51 639,26 zł.</t>
  </si>
  <si>
    <t xml:space="preserve">Zakup energii: umowa - 570 000,00 zł, pozostałe - 40 000,00 zł. </t>
  </si>
  <si>
    <t>Zakup materiałów i wyposażenia: zakup oleju opałowego - 97 500,00 zł, pozostałe wydatki - 9 500,00 zł.</t>
  </si>
  <si>
    <t>Zakup materiałów i wyposażenia:  w tym ( paliwo ) samochód służbowy WPL NM40 – 12 000,00 zł, zakup oleju UG - 97 500,00 zł, pozostałe UG - 85 500,00 zł</t>
  </si>
  <si>
    <t>Zakup usług pozostałych, w tym umowa   - 46 680,00 zł, umowa - 11 808,00 zł,  pozostałe wydatki - 41 512,00 zł</t>
  </si>
  <si>
    <t>Zakup usług pozostałych: umowa (psy) -  65 700,00 zł, umowa -11 000 ,00 zł, pozostałe wydatki(zwierzęta) - 83 300,00 zł - pozostałe wydatki - 20 000,00 zł</t>
  </si>
  <si>
    <t xml:space="preserve">Dotacja celowa z budżetu jednostki samorządu terytorialnego do realizacji organizacjom prowadzącym działalność pożytku publicznego </t>
  </si>
  <si>
    <r>
      <t xml:space="preserve">Zakup usług remontowych: w tym w ramach funduszu sołeckiego: Remont ulicy Kwiatowej w Bielsku - Bielsk - 9 000,00 zł, Remont dróg destruktem asfaltowym - Ciachcin - 30 000,00 zł, Remont dróg gminnych w sołectwie Gilino metodą poczwórnego powierzchniowego utrwalenia emulsją asfaltową - Gilino - 25 306,29 zł, Odnowienie (odmulenie) rowu przydrożnego - Drwały - 6 536,29 zł. </t>
    </r>
    <r>
      <rPr>
        <b/>
        <sz val="13"/>
        <rFont val="Times New Roman"/>
        <family val="1"/>
        <charset val="238"/>
      </rPr>
      <t>Ogółem wydatki funduszu sołeckiego –</t>
    </r>
    <r>
      <rPr>
        <b/>
        <u/>
        <sz val="13"/>
        <rFont val="Times New Roman"/>
        <family val="1"/>
        <charset val="238"/>
      </rPr>
      <t xml:space="preserve"> 70 842,58 zł,</t>
    </r>
    <r>
      <rPr>
        <b/>
        <sz val="13"/>
        <rFont val="Times New Roman"/>
        <family val="1"/>
        <charset val="238"/>
      </rPr>
      <t xml:space="preserve"> równiarka – 45 000,00 zł, pozostałe wydatki 134 157,42 zł.</t>
    </r>
  </si>
  <si>
    <t>Dotacje celowe przekazane gminie na zadania bieżące realizowane na podstawie porozumień (umów) między jednostkami samorządu terytorialnego : umowa  578 502,98 zł, pozostałe wydatki  71 497,02 zł.</t>
  </si>
  <si>
    <t xml:space="preserve">Wynagrodzenia osobowe pracowników: w tym: UG, USC - 2 910 000,00 zł, Hydrofornia - 382 000,00 zł, Oczyszczalnia - 487 000,00 zł, Pozostale - 460 000,00 zł                      </t>
  </si>
  <si>
    <t>Dodatkowe wynagrodzenie roczne: w tym UG, USC – 234 600,00 zł,  Hydrofornia - 29 000,00 zł, Oczyszczalnia - 40 000,00 zł, Pozostałe - 37 400,00 zł</t>
  </si>
  <si>
    <t>Składki na ubezpieczenia społeczne: w tym UG, USC – 522 000,00 zł, Hydrofornia - 66 100,00 zł, Oczyszczalnia - 91 100,00 zł, Pozostałe - 54 800,00 zł</t>
  </si>
  <si>
    <t>Składki na Fundusz Pracy oraz Fundusz Solidarnościowy: w tym UG, USC – 72 600,00 zł, Hydrofornia - 10 300,00 zł, Oczyszczalnia - 13 000,00 zł, Pozostałe - 11 100,00 zł</t>
  </si>
  <si>
    <t>Zakup usług pozostałych: wydatki UG – 169 823,68 zł, umowa  UG – 64 944,00 zł, USC - 15 232,32 zł</t>
  </si>
  <si>
    <t>Zakup materiałów i wyposażenia, w tym zakup paliwa do autobusu szkolnego - 90 000,00 zł, pozostałe wydatki 20 000,00 zł</t>
  </si>
  <si>
    <t>Zakup usług przez jednostki samorządu terytorialnego od innych jednostek samorządu terytorialnego : UG Radzanowo - 59 000,00 zł, Urząd Miasta Płocka - 307 000,00 zł, UG Stara Biała - 112 500,00 zł, UG Słupno - 9 600,00 zł, Urząd Miasta i Gminy Drobin - 9 800,00 zł, UG Gozdowo - 9 850,00 zł</t>
  </si>
  <si>
    <t>Fundusz sołecki ogółem - 895 971,84 zł :</t>
  </si>
  <si>
    <t xml:space="preserve">Zakup usług pozostałych:  umowa  - 2 458 134,00 zł,  pozostałe wydatki - 1 730,98 zł </t>
  </si>
  <si>
    <r>
      <t xml:space="preserve">Zakup materiałów i wyposażenia, w tym ze środków funduszu sołeckiego: Zakup i wbudowanie  destruktu asfaltowego na drogi gminne- Cekanowo - 6 458,12 zł, Zakup i wbudowanie pospółki żwirowej i tłucznia kamiennego na drogi gminne  - Dębsk - 23 000,00 zł, Zakup i wbudowanie pospółki żwirowej i tłucznia kamiennego na drogi gminne - Giżyno - 21 515,62 zł, Zakup i wbudowanie destruktu asfaltowego na  drogi gminne - Jączewo - 18 134,59 zł, Zakup i wbudowanie destruktu asfaltowego na drogi gminne - Kleniewo - 1 500,00 zł, Zakup i wbudowanie mieszanki  pospółki żwirowej i tłucznia kamiennego na drogi gminne - Konary - 19 487,00 zł, Zakup i wbudowanie destruktu asfaltowego na  drogi gminne- Kuchary-Jeżewo-  23 511,38 zł,  Zakup i wbudowanie mieszanki pospółki żwirowej i tłucznia kamiennego na  drogi gminne - Leszczyn Księży - 6 000,00 zł, Zakup i wbudowanie mieszanki  pospółki żwirowej i tłucznia kamiennego na drogi gminne - Leszczyn Szlachecki - 5 081,07 zł, Zakup i wbudowanie destruktu asfaltowego na drogi gminne - Sękowo -20 622,14 zł, Zakup i wbudowanie destruktu asfaltowego na  drogi gminne - Śmiłowo - 13 000,00 zł,   Zakup i wbudowanie mieszanki  pospółki żwirowej i tłucznia kamiennego na drogi gminne -Śmiłowo - 3 290,40 zł, Zakup i wbudowanie mieszanki pospółki żwirowej i tłucznia kamiennego na drogi gminne - Tłubice - 20 006,56 zł, Zakup i wbudowanie mieszanki pospółki żwirowej i tłucznia kamiennego na drogi gminne - Tchórz - 4 655,00 zł, Zakup i wbudowanie mieszanki pospółki żwirowej i tłucznia kamiennego na drogi gminne - Ułtowo - 18 257,54 zł,  Zakup i wbudowanie mieszanki pospółki żwirowej i tłucznia kamiennego na drogi gminne - Zakrzewo - 7 351,81 zł, Zakup i montaż progu zwalniajacego - Niszczyce - Pieńki - 9 500,00 zł, Zakup i montaż znaków drogowych przy drogach gminnych - Zakrzewo - 5 000,00 zł, Zakup i montaż progów zwalniajacych - Żukowo - 14 888,70 zł. </t>
    </r>
    <r>
      <rPr>
        <b/>
        <sz val="13"/>
        <rFont val="Times New Roman"/>
        <family val="1"/>
        <charset val="238"/>
      </rPr>
      <t xml:space="preserve">Środki funduszu sołeckiego ogółem -  241 259,93 </t>
    </r>
    <r>
      <rPr>
        <b/>
        <u/>
        <sz val="13"/>
        <rFont val="Times New Roman"/>
        <family val="1"/>
        <charset val="238"/>
      </rPr>
      <t>z</t>
    </r>
    <r>
      <rPr>
        <b/>
        <sz val="13"/>
        <rFont val="Times New Roman"/>
        <family val="1"/>
        <charset val="238"/>
      </rPr>
      <t>ł,</t>
    </r>
    <r>
      <rPr>
        <b/>
        <u/>
        <sz val="13"/>
        <rFont val="Times New Roman"/>
        <family val="1"/>
        <charset val="238"/>
      </rPr>
      <t xml:space="preserve"> </t>
    </r>
    <r>
      <rPr>
        <b/>
        <sz val="13"/>
        <rFont val="Times New Roman"/>
        <family val="1"/>
        <charset val="238"/>
      </rPr>
      <t xml:space="preserve">środki poza funduszem sołeckim do przetargu na zakup materiałów - 20 000,00 zł , pozostałe wydatki - 88 740,07 zł.                                                                                                                                                                                     </t>
    </r>
  </si>
  <si>
    <r>
      <t xml:space="preserve">Zakup usług pozostałych: w tym w ramach funduszu sołeckiego: Wykarczowanie krzewów przydrożnych - Niszczyce - 4 568,03 zł, </t>
    </r>
    <r>
      <rPr>
        <b/>
        <sz val="13"/>
        <rFont val="Times New Roman"/>
        <family val="1"/>
        <charset val="238"/>
      </rPr>
      <t>odśnieżanie-umowa-  111 680,00 zł,</t>
    </r>
    <r>
      <rPr>
        <sz val="13"/>
        <rFont val="Times New Roman"/>
        <family val="1"/>
        <charset val="238"/>
      </rPr>
      <t xml:space="preserve">  pozostałe wydatki -33 751,97 zł.</t>
    </r>
  </si>
  <si>
    <t>Zakup usług pozostałych; w tym dowóz uczniów do szkół (umowa) - 200 000,00 zł, transport osób niepełnosprawnych (umowa) - 310 671,74 zł,  pozostałe wydatki (porozumienie) -  22 000 zł, pozostałe wydatki - 10 000,00 zł</t>
  </si>
  <si>
    <r>
      <t xml:space="preserve">Zakup materiałów i wyposażenia w tym ze środków funduszu sołeckiego :  Zakup i montaż  lamp solarnych - Bielsk - 33 200,00 zł, Zakup i montaż lamp solarnych - Bolechowice - 16 474,82 zł, Zakup i montaż 2 lamp solarnych - Cekanowo - 17 000,00 zł, Zakup i montaż lamp solarnych - Dziedzice - 14 323,26 zł, Zakup i montaż lamp solarnych - Jroszewo Bskupie - 16 401,74 zł,  Zakup i montaż  lamp solarnych  - Jaroszewo - Wieś - 8 300,00 zł, Zakup i montaż lamp solarnych - Józinek - 22 929,50 zł, Zakup i montaż  lamp solarnych - Kleniewo - 16 000,00 zł, Zakup i montaż  lamp solarnych - Kłobie - 11 167,45 zł, Zakup i montaż lamp solarnych - Leszczyn Księży - 16 000,00 zł, Zakup i montaż lamp solarnych - Lubiejewo - 13 130,62 zł, Zakup i montaż lamp solarnych - Machcino - 17 200,00 zł, Zakup i montaż lamp solarnych - Niszczyce - 8 300,00 zł, Zakup i montaż lamp solarnych - Niszczyce - Pieńki - 4 036,29 zł, Zakup i montaż lamp solarnych - Szewce - 15 368,30 zł, Zakup i montaż lamp solarnych - Tchórz - 16 000,00 zł, Zakup i montaż  lamp  solarnych - Umienino - 27 658,70 zł, Zakup i montaż lampy solarnej - Zagroba - 9 000,00 zł, Zakup i montaż lamp solarnych - Zągoty - 27 000,00 zł. </t>
    </r>
    <r>
      <rPr>
        <b/>
        <sz val="13"/>
        <rFont val="Times New Roman"/>
        <family val="1"/>
        <charset val="238"/>
      </rPr>
      <t xml:space="preserve">Środki funduszu sołeckiego ogółem – 309 490,68 </t>
    </r>
    <r>
      <rPr>
        <b/>
        <u/>
        <sz val="13"/>
        <rFont val="Times New Roman"/>
        <family val="1"/>
        <charset val="238"/>
      </rPr>
      <t>z</t>
    </r>
    <r>
      <rPr>
        <u/>
        <sz val="13"/>
        <rFont val="Times New Roman"/>
        <family val="1"/>
        <charset val="238"/>
      </rPr>
      <t>ł</t>
    </r>
    <r>
      <rPr>
        <sz val="13"/>
        <rFont val="Times New Roman"/>
        <family val="1"/>
        <charset val="238"/>
      </rPr>
      <t xml:space="preserve">, pozostałe wydatki –  10 509,32 zł.    </t>
    </r>
  </si>
  <si>
    <r>
      <t xml:space="preserve">Wydatki inwestycyjne jednostek budżetowych: środki funduszu sołeckiego: zadania jednoroczne: Wymiana okien i drzwi w świetlicy wiejskiej w Niszczycach - własność OSP Niszczyce - Kłobie - 5 000,00 zł, Niszczyce - 5 000,00 zł, Niszczyce - Pieńki - 3 000,00 zł, wartość zadania ogółem - 13 000,00 zł, Modernizacja budynku świetlicy wiejskiej - Machcino - 14 917,63 zł, Rozbudowa świetlicy wiejskiej w Rudowie - Rudowo - 23 175,40 zł. </t>
    </r>
    <r>
      <rPr>
        <b/>
        <sz val="13"/>
        <rFont val="Times New Roman"/>
        <family val="1"/>
        <charset val="238"/>
      </rPr>
      <t>Środki funduszu sołeckiego ogółem - 51 093,03 zł, przedsięwzięcia wieloletnie: Przebudowa świetlicy wiejskiej w Kędzierzynie - 10 000,00 zł.</t>
    </r>
  </si>
  <si>
    <r>
      <t xml:space="preserve">Zakup materiałów i wyposażenia : w tym ze środków funduszu sołeckiego: Zakup wyposażenia dla OSP Bielsk - Bielsk - 12 000,00 zł, Zakup materiałów na remont budynku OSP Bielsk - Cekanowo - 1 500,00 zł, Zakup wyposażenia dla OSP Ciachcin - Ciachcin - 9 000,00 zł, Zakup wyposażenia dla OSP Bielsk - Dębsk - 2 388,43 zł, Zakup wyposażenia do OSP w Zagrobie - Jaroszewo Biskupie - 2 000,00 zł, Zakup materiałów do modernizacji oświetlenia budynku OSP Zagroba - Kleniewo - 441,96 zł, Zakup wyposażenia dla OSP Ciachcin - Kuchary - Jeżewo - 2 000,00 zł, Zakup materiałów do modernizacji oświetlenia budynku OSP Zagroba - Lubiejewo - 1 500,00 zł, Zakup wyposażenia i umundurowania dla OSP Niszczyce - Sękowo - 1 000,00 zł, Zakup wyposażenia i umundurowania dla OSP w Zągotach - Sękowo - 1 000,00 zł, Zakup materiałów do OSP w Zagrobie - Smolino - 4 564,91 zł, Zakup umundurowania i sprzętu ratowniczo- gaśniczego do OSP Tłubice - Tłubice - 2 800,00 zł, Zakup materiałów do modernizacji oświetlenia budynku OSP Zagroba - Zagroba - 3 000,00 zł. </t>
    </r>
    <r>
      <rPr>
        <b/>
        <sz val="13"/>
        <rFont val="Times New Roman"/>
        <family val="1"/>
        <charset val="238"/>
      </rPr>
      <t>Ogółem wydatki funduszu sołeckiego –</t>
    </r>
    <r>
      <rPr>
        <b/>
        <u/>
        <sz val="13"/>
        <rFont val="Times New Roman"/>
        <family val="1"/>
        <charset val="238"/>
      </rPr>
      <t xml:space="preserve"> 43 195,30 </t>
    </r>
    <r>
      <rPr>
        <b/>
        <sz val="13"/>
        <rFont val="Times New Roman"/>
        <family val="1"/>
        <charset val="238"/>
      </rPr>
      <t>zł,</t>
    </r>
    <r>
      <rPr>
        <sz val="13"/>
        <rFont val="Times New Roman"/>
        <family val="1"/>
        <charset val="238"/>
      </rPr>
      <t xml:space="preserve"> pozostałe wydatki : 86 804,70 zł,  podział na OSP : Bielsk – 30 000,00 zł , Gilino –  7 000,00 zł, Zągoty – 16 804,70 zł, Goślice - 8 000,00 zł , Tłubice – 3 000,00 zł, Niszczyce – 3 000,00 zł, Leszczyn Szlachecki – 3 000,00 zł , Zagroba – 3 000,00 zł, Ciachcin – 13 000,00 zł.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</si>
</sst>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-* #,##0.00\ _z_ł_-;\-* #,##0.00\ _z_ł_-;_-* \-??\ _z_ł_-;_-@_-"/>
    <numFmt numFmtId="165" formatCode="#,##0.00\ _z_ł"/>
  </numFmts>
  <fonts count="18" x14ac:knownFonts="1"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rgb="FFFF0000"/>
      <name val="Arial"/>
      <family val="2"/>
      <charset val="238"/>
    </font>
    <font>
      <sz val="11"/>
      <name val="Calibri"/>
      <family val="2"/>
      <charset val="238"/>
    </font>
    <font>
      <sz val="13"/>
      <color rgb="FFFF0000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Arial"/>
      <family val="2"/>
      <charset val="238"/>
    </font>
    <font>
      <sz val="5"/>
      <color rgb="FFFF0000"/>
      <name val="Arial"/>
      <family val="2"/>
      <charset val="238"/>
    </font>
    <font>
      <b/>
      <sz val="10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3"/>
      <name val="Times New Roman"/>
      <family val="1"/>
      <charset val="238"/>
    </font>
    <font>
      <u/>
      <sz val="13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0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4" fontId="12" fillId="0" borderId="2" xfId="0" applyNumberFormat="1" applyFont="1" applyBorder="1" applyAlignment="1">
      <alignment vertical="top" wrapText="1"/>
    </xf>
    <xf numFmtId="165" fontId="12" fillId="0" borderId="2" xfId="0" applyNumberFormat="1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vertical="top" wrapText="1"/>
    </xf>
    <xf numFmtId="164" fontId="11" fillId="0" borderId="2" xfId="0" applyNumberFormat="1" applyFont="1" applyBorder="1" applyAlignment="1">
      <alignment horizontal="right" vertical="top" wrapText="1"/>
    </xf>
    <xf numFmtId="0" fontId="9" fillId="0" borderId="2" xfId="0" applyFont="1" applyBorder="1" applyAlignment="1">
      <alignment horizontal="center" vertical="center" wrapText="1"/>
    </xf>
    <xf numFmtId="49" fontId="12" fillId="4" borderId="2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2" xfId="0" applyNumberFormat="1" applyFont="1" applyBorder="1" applyAlignment="1">
      <alignment horizontal="right" vertical="top" wrapText="1"/>
    </xf>
    <xf numFmtId="4" fontId="12" fillId="4" borderId="2" xfId="0" applyNumberFormat="1" applyFont="1" applyFill="1" applyBorder="1" applyAlignment="1" applyProtection="1">
      <alignment horizontal="right" vertical="top" wrapText="1"/>
      <protection locked="0"/>
    </xf>
    <xf numFmtId="164" fontId="12" fillId="0" borderId="2" xfId="0" applyNumberFormat="1" applyFont="1" applyBorder="1" applyAlignment="1">
      <alignment horizontal="right" vertical="top" wrapText="1"/>
    </xf>
    <xf numFmtId="165" fontId="12" fillId="4" borderId="2" xfId="0" applyNumberFormat="1" applyFont="1" applyFill="1" applyBorder="1" applyAlignment="1" applyProtection="1">
      <alignment horizontal="right" vertical="top" wrapText="1"/>
      <protection locked="0"/>
    </xf>
    <xf numFmtId="43" fontId="11" fillId="0" borderId="2" xfId="0" applyNumberFormat="1" applyFont="1" applyBorder="1" applyAlignment="1">
      <alignment horizontal="right" vertical="top" wrapText="1"/>
    </xf>
    <xf numFmtId="43" fontId="12" fillId="0" borderId="2" xfId="0" applyNumberFormat="1" applyFont="1" applyBorder="1" applyAlignment="1">
      <alignment horizontal="right" vertical="top" wrapText="1"/>
    </xf>
    <xf numFmtId="49" fontId="11" fillId="0" borderId="2" xfId="0" applyNumberFormat="1" applyFont="1" applyBorder="1" applyAlignment="1">
      <alignment vertical="top" wrapText="1"/>
    </xf>
    <xf numFmtId="49" fontId="12" fillId="0" borderId="2" xfId="0" applyNumberFormat="1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vertical="top"/>
    </xf>
    <xf numFmtId="49" fontId="5" fillId="0" borderId="2" xfId="0" applyNumberFormat="1" applyFont="1" applyBorder="1" applyAlignment="1">
      <alignment vertical="top" wrapText="1"/>
    </xf>
    <xf numFmtId="49" fontId="12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2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2" xfId="0" applyNumberFormat="1" applyFont="1" applyFill="1" applyBorder="1" applyAlignment="1" applyProtection="1">
      <alignment horizontal="left" vertical="top" wrapText="1"/>
      <protection locked="0"/>
    </xf>
    <xf numFmtId="49" fontId="12" fillId="5" borderId="2" xfId="0" applyNumberFormat="1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 horizontal="center" vertical="center" wrapText="1"/>
    </xf>
    <xf numFmtId="164" fontId="11" fillId="0" borderId="0" xfId="0" applyNumberFormat="1" applyFont="1" applyAlignment="1">
      <alignment horizontal="right" vertical="top" wrapText="1"/>
    </xf>
    <xf numFmtId="0" fontId="11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center" wrapText="1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24"/>
  <sheetViews>
    <sheetView tabSelected="1" topLeftCell="A127" zoomScale="75" zoomScaleNormal="75" workbookViewId="0">
      <selection activeCell="D132" sqref="D132"/>
    </sheetView>
  </sheetViews>
  <sheetFormatPr defaultRowHeight="14.5" x14ac:dyDescent="0.35"/>
  <cols>
    <col min="1" max="1" width="5.26953125" style="1" customWidth="1"/>
    <col min="2" max="2" width="8.1796875" style="1" customWidth="1"/>
    <col min="3" max="3" width="5.81640625" style="1" customWidth="1"/>
    <col min="4" max="4" width="169.1796875" style="1" customWidth="1"/>
    <col min="5" max="5" width="28" style="1" customWidth="1"/>
    <col min="6" max="1025" width="9.453125" style="2" customWidth="1"/>
  </cols>
  <sheetData>
    <row r="1" spans="1:5" ht="15.75" customHeight="1" x14ac:dyDescent="0.35">
      <c r="A1" s="10"/>
      <c r="B1" s="10"/>
      <c r="C1" s="10"/>
      <c r="D1" s="43" t="s">
        <v>149</v>
      </c>
      <c r="E1" s="43"/>
    </row>
    <row r="2" spans="1:5" ht="21.75" customHeight="1" x14ac:dyDescent="0.35">
      <c r="A2" s="11" t="s">
        <v>146</v>
      </c>
      <c r="B2" s="11"/>
      <c r="C2" s="11"/>
      <c r="D2" s="11"/>
      <c r="E2" s="11"/>
    </row>
    <row r="3" spans="1:5" ht="21" customHeight="1" x14ac:dyDescent="0.35">
      <c r="A3" s="12"/>
      <c r="B3" s="44" t="s">
        <v>147</v>
      </c>
      <c r="C3" s="44"/>
      <c r="D3" s="44"/>
      <c r="E3" s="44"/>
    </row>
    <row r="4" spans="1:5" ht="29.25" customHeight="1" x14ac:dyDescent="0.35">
      <c r="A4" s="45" t="s">
        <v>148</v>
      </c>
      <c r="B4" s="45"/>
      <c r="C4" s="45"/>
      <c r="D4" s="45"/>
      <c r="E4" s="45"/>
    </row>
    <row r="5" spans="1:5" s="3" customFormat="1" ht="12.75" customHeight="1" x14ac:dyDescent="0.25">
      <c r="A5" s="46" t="s">
        <v>0</v>
      </c>
      <c r="B5" s="46" t="s">
        <v>1</v>
      </c>
      <c r="C5" s="46" t="s">
        <v>2</v>
      </c>
      <c r="D5" s="46" t="s">
        <v>3</v>
      </c>
      <c r="E5" s="46" t="s">
        <v>113</v>
      </c>
    </row>
    <row r="6" spans="1:5" s="3" customFormat="1" ht="12.75" customHeight="1" x14ac:dyDescent="0.25">
      <c r="A6" s="46"/>
      <c r="B6" s="46"/>
      <c r="C6" s="46"/>
      <c r="D6" s="46"/>
      <c r="E6" s="46"/>
    </row>
    <row r="7" spans="1:5" s="3" customFormat="1" ht="5.25" customHeight="1" x14ac:dyDescent="0.25">
      <c r="A7" s="46"/>
      <c r="B7" s="46"/>
      <c r="C7" s="46"/>
      <c r="D7" s="46"/>
      <c r="E7" s="46"/>
    </row>
    <row r="8" spans="1:5" s="3" customFormat="1" ht="17.25" customHeight="1" x14ac:dyDescent="0.25">
      <c r="A8" s="23">
        <v>1</v>
      </c>
      <c r="B8" s="23">
        <v>2</v>
      </c>
      <c r="C8" s="23">
        <v>3</v>
      </c>
      <c r="D8" s="23">
        <v>4</v>
      </c>
      <c r="E8" s="23">
        <v>5</v>
      </c>
    </row>
    <row r="9" spans="1:5" s="3" customFormat="1" ht="24.75" customHeight="1" x14ac:dyDescent="0.25">
      <c r="A9" s="31" t="s">
        <v>4</v>
      </c>
      <c r="B9" s="31"/>
      <c r="C9" s="21"/>
      <c r="D9" s="21" t="s">
        <v>5</v>
      </c>
      <c r="E9" s="22">
        <f>SUM(E10+E12+E14)</f>
        <v>1074453.8400000001</v>
      </c>
    </row>
    <row r="10" spans="1:5" s="3" customFormat="1" ht="23.25" customHeight="1" x14ac:dyDescent="0.25">
      <c r="A10" s="32"/>
      <c r="B10" s="32" t="s">
        <v>6</v>
      </c>
      <c r="C10" s="16"/>
      <c r="D10" s="16" t="s">
        <v>7</v>
      </c>
      <c r="E10" s="17">
        <f>SUM(E11)</f>
        <v>36038.660000000003</v>
      </c>
    </row>
    <row r="11" spans="1:5" s="3" customFormat="1" ht="25.5" customHeight="1" x14ac:dyDescent="0.25">
      <c r="A11" s="32"/>
      <c r="B11" s="32"/>
      <c r="C11" s="16">
        <v>2850</v>
      </c>
      <c r="D11" s="16" t="s">
        <v>8</v>
      </c>
      <c r="E11" s="17">
        <v>36038.660000000003</v>
      </c>
    </row>
    <row r="12" spans="1:5" s="3" customFormat="1" ht="25.5" customHeight="1" x14ac:dyDescent="0.25">
      <c r="A12" s="32"/>
      <c r="B12" s="32" t="s">
        <v>117</v>
      </c>
      <c r="C12" s="16"/>
      <c r="D12" s="16" t="s">
        <v>119</v>
      </c>
      <c r="E12" s="17">
        <f>SUM(E13:E13)</f>
        <v>450000</v>
      </c>
    </row>
    <row r="13" spans="1:5" s="3" customFormat="1" ht="73.5" customHeight="1" x14ac:dyDescent="0.25">
      <c r="A13" s="32"/>
      <c r="B13" s="32"/>
      <c r="C13" s="16">
        <v>6050</v>
      </c>
      <c r="D13" s="16" t="s">
        <v>162</v>
      </c>
      <c r="E13" s="17">
        <v>450000</v>
      </c>
    </row>
    <row r="14" spans="1:5" s="3" customFormat="1" ht="25.5" customHeight="1" x14ac:dyDescent="0.25">
      <c r="A14" s="32"/>
      <c r="B14" s="32" t="s">
        <v>118</v>
      </c>
      <c r="C14" s="16"/>
      <c r="D14" s="16" t="s">
        <v>120</v>
      </c>
      <c r="E14" s="17">
        <f>SUM(E15:E15)</f>
        <v>588415.18000000005</v>
      </c>
    </row>
    <row r="15" spans="1:5" s="3" customFormat="1" ht="30" customHeight="1" x14ac:dyDescent="0.25">
      <c r="A15" s="32"/>
      <c r="B15" s="35"/>
      <c r="C15" s="16">
        <v>6050</v>
      </c>
      <c r="D15" s="16" t="s">
        <v>163</v>
      </c>
      <c r="E15" s="17">
        <v>588415.18000000005</v>
      </c>
    </row>
    <row r="16" spans="1:5" s="3" customFormat="1" ht="26.25" customHeight="1" x14ac:dyDescent="0.25">
      <c r="A16" s="31" t="s">
        <v>9</v>
      </c>
      <c r="B16" s="31"/>
      <c r="C16" s="21"/>
      <c r="D16" s="21" t="s">
        <v>99</v>
      </c>
      <c r="E16" s="22">
        <f>SUM(E18+E19+E20+E21+E22+E23+E24+E25+E26+E27+E28)</f>
        <v>797620</v>
      </c>
    </row>
    <row r="17" spans="1:6" s="3" customFormat="1" ht="25.5" customHeight="1" x14ac:dyDescent="0.25">
      <c r="A17" s="16"/>
      <c r="B17" s="15">
        <v>40002</v>
      </c>
      <c r="C17" s="16"/>
      <c r="D17" s="16" t="s">
        <v>10</v>
      </c>
      <c r="E17" s="22">
        <f>SUM(E18+E19+E20+E21+E22+E23+E24+E25+E26+E27+E28)</f>
        <v>797620</v>
      </c>
    </row>
    <row r="18" spans="1:6" s="4" customFormat="1" ht="21.75" customHeight="1" x14ac:dyDescent="0.35">
      <c r="A18" s="16"/>
      <c r="B18" s="16"/>
      <c r="C18" s="36" t="s">
        <v>15</v>
      </c>
      <c r="D18" s="37" t="s">
        <v>16</v>
      </c>
      <c r="E18" s="24" t="s">
        <v>114</v>
      </c>
      <c r="F18" s="8"/>
    </row>
    <row r="19" spans="1:6" ht="16.5" customHeight="1" x14ac:dyDescent="0.35">
      <c r="A19" s="16"/>
      <c r="B19" s="16"/>
      <c r="C19" s="36" t="s">
        <v>17</v>
      </c>
      <c r="D19" s="37" t="s">
        <v>18</v>
      </c>
      <c r="E19" s="24" t="s">
        <v>150</v>
      </c>
      <c r="F19" s="5"/>
    </row>
    <row r="20" spans="1:6" ht="20.25" customHeight="1" x14ac:dyDescent="0.35">
      <c r="A20" s="19"/>
      <c r="B20" s="16"/>
      <c r="C20" s="36" t="s">
        <v>19</v>
      </c>
      <c r="D20" s="37" t="s">
        <v>192</v>
      </c>
      <c r="E20" s="24" t="s">
        <v>151</v>
      </c>
    </row>
    <row r="21" spans="1:6" ht="18" customHeight="1" x14ac:dyDescent="0.35">
      <c r="A21" s="19"/>
      <c r="B21" s="16"/>
      <c r="C21" s="36" t="s">
        <v>20</v>
      </c>
      <c r="D21" s="37" t="s">
        <v>21</v>
      </c>
      <c r="E21" s="24" t="s">
        <v>152</v>
      </c>
      <c r="F21" s="5"/>
    </row>
    <row r="22" spans="1:6" ht="21.75" customHeight="1" x14ac:dyDescent="0.35">
      <c r="A22" s="16"/>
      <c r="B22" s="16"/>
      <c r="C22" s="36" t="s">
        <v>23</v>
      </c>
      <c r="D22" s="37" t="s">
        <v>24</v>
      </c>
      <c r="E22" s="24" t="s">
        <v>153</v>
      </c>
      <c r="F22" s="5"/>
    </row>
    <row r="23" spans="1:6" ht="23.25" customHeight="1" x14ac:dyDescent="0.35">
      <c r="A23" s="19"/>
      <c r="B23" s="16"/>
      <c r="C23" s="36" t="s">
        <v>25</v>
      </c>
      <c r="D23" s="37" t="s">
        <v>26</v>
      </c>
      <c r="E23" s="24" t="s">
        <v>154</v>
      </c>
      <c r="F23" s="5"/>
    </row>
    <row r="24" spans="1:6" ht="22.5" customHeight="1" x14ac:dyDescent="0.35">
      <c r="A24" s="16"/>
      <c r="B24" s="16"/>
      <c r="C24" s="36" t="s">
        <v>27</v>
      </c>
      <c r="D24" s="37" t="s">
        <v>28</v>
      </c>
      <c r="E24" s="24" t="s">
        <v>155</v>
      </c>
      <c r="F24" s="5"/>
    </row>
    <row r="25" spans="1:6" ht="19.5" customHeight="1" x14ac:dyDescent="0.35">
      <c r="A25" s="19"/>
      <c r="B25" s="16"/>
      <c r="C25" s="36" t="s">
        <v>29</v>
      </c>
      <c r="D25" s="37" t="s">
        <v>30</v>
      </c>
      <c r="E25" s="24" t="s">
        <v>114</v>
      </c>
    </row>
    <row r="26" spans="1:6" ht="21" customHeight="1" x14ac:dyDescent="0.35">
      <c r="A26" s="19"/>
      <c r="B26" s="16"/>
      <c r="C26" s="36" t="s">
        <v>127</v>
      </c>
      <c r="D26" s="37" t="s">
        <v>116</v>
      </c>
      <c r="E26" s="24" t="s">
        <v>156</v>
      </c>
    </row>
    <row r="27" spans="1:6" ht="22.5" customHeight="1" x14ac:dyDescent="0.35">
      <c r="A27" s="19"/>
      <c r="B27" s="16"/>
      <c r="C27" s="36" t="s">
        <v>101</v>
      </c>
      <c r="D27" s="37" t="s">
        <v>102</v>
      </c>
      <c r="E27" s="24" t="s">
        <v>121</v>
      </c>
    </row>
    <row r="28" spans="1:6" ht="21.75" customHeight="1" x14ac:dyDescent="0.35">
      <c r="A28" s="19"/>
      <c r="B28" s="16"/>
      <c r="C28" s="36" t="s">
        <v>32</v>
      </c>
      <c r="D28" s="37" t="s">
        <v>33</v>
      </c>
      <c r="E28" s="24" t="s">
        <v>115</v>
      </c>
    </row>
    <row r="29" spans="1:6" ht="24.75" customHeight="1" x14ac:dyDescent="0.35">
      <c r="A29" s="14">
        <v>600</v>
      </c>
      <c r="B29" s="14"/>
      <c r="C29" s="21"/>
      <c r="D29" s="21" t="s">
        <v>34</v>
      </c>
      <c r="E29" s="22">
        <f>SUM( E30+E34+E37+E39+E41+E50)</f>
        <v>13002290</v>
      </c>
    </row>
    <row r="30" spans="1:6" ht="20.25" customHeight="1" x14ac:dyDescent="0.35">
      <c r="A30" s="14"/>
      <c r="B30" s="15">
        <v>60004</v>
      </c>
      <c r="C30" s="21"/>
      <c r="D30" s="16" t="s">
        <v>35</v>
      </c>
      <c r="E30" s="25">
        <f>SUM(E31+E32+E33)</f>
        <v>698000</v>
      </c>
    </row>
    <row r="31" spans="1:6" ht="40.5" customHeight="1" x14ac:dyDescent="0.35">
      <c r="A31" s="14"/>
      <c r="B31" s="14"/>
      <c r="C31" s="16">
        <v>2310</v>
      </c>
      <c r="D31" s="16" t="s">
        <v>199</v>
      </c>
      <c r="E31" s="25">
        <v>650000</v>
      </c>
    </row>
    <row r="32" spans="1:6" ht="30" customHeight="1" x14ac:dyDescent="0.35">
      <c r="A32" s="14"/>
      <c r="B32" s="14"/>
      <c r="C32" s="36" t="s">
        <v>23</v>
      </c>
      <c r="D32" s="37" t="s">
        <v>24</v>
      </c>
      <c r="E32" s="24" t="s">
        <v>157</v>
      </c>
    </row>
    <row r="33" spans="1:1025" ht="40.5" customHeight="1" x14ac:dyDescent="0.35">
      <c r="A33" s="14"/>
      <c r="B33" s="14"/>
      <c r="C33" s="36" t="s">
        <v>158</v>
      </c>
      <c r="D33" s="37" t="s">
        <v>164</v>
      </c>
      <c r="E33" s="24" t="s">
        <v>159</v>
      </c>
    </row>
    <row r="34" spans="1:1025" ht="26.25" customHeight="1" x14ac:dyDescent="0.35">
      <c r="A34" s="14"/>
      <c r="B34" s="15">
        <v>60012</v>
      </c>
      <c r="C34" s="16"/>
      <c r="D34" s="38" t="s">
        <v>36</v>
      </c>
      <c r="E34" s="25">
        <f>SUM(E35+E36)</f>
        <v>38700</v>
      </c>
    </row>
    <row r="35" spans="1:1025" ht="22.5" customHeight="1" x14ac:dyDescent="0.35">
      <c r="A35" s="14"/>
      <c r="B35" s="14"/>
      <c r="C35" s="16">
        <v>4520</v>
      </c>
      <c r="D35" s="16" t="s">
        <v>116</v>
      </c>
      <c r="E35" s="26">
        <v>700</v>
      </c>
    </row>
    <row r="36" spans="1:1025" ht="50.25" customHeight="1" x14ac:dyDescent="0.35">
      <c r="A36" s="33"/>
      <c r="B36" s="33"/>
      <c r="C36" s="16">
        <v>6050</v>
      </c>
      <c r="D36" s="16" t="s">
        <v>165</v>
      </c>
      <c r="E36" s="17">
        <v>38000</v>
      </c>
    </row>
    <row r="37" spans="1:1025" ht="24.75" customHeight="1" x14ac:dyDescent="0.35">
      <c r="A37" s="14"/>
      <c r="B37" s="15">
        <v>60013</v>
      </c>
      <c r="C37" s="16"/>
      <c r="D37" s="38" t="s">
        <v>37</v>
      </c>
      <c r="E37" s="25">
        <f>SUM(E38)</f>
        <v>4000</v>
      </c>
    </row>
    <row r="38" spans="1:1025" ht="27.75" customHeight="1" x14ac:dyDescent="0.35">
      <c r="A38" s="14"/>
      <c r="B38" s="14"/>
      <c r="C38" s="16">
        <v>4520</v>
      </c>
      <c r="D38" s="16" t="s">
        <v>116</v>
      </c>
      <c r="E38" s="26">
        <v>4000</v>
      </c>
    </row>
    <row r="39" spans="1:1025" ht="23.25" customHeight="1" x14ac:dyDescent="0.35">
      <c r="A39" s="14"/>
      <c r="B39" s="38" t="s">
        <v>38</v>
      </c>
      <c r="C39" s="38"/>
      <c r="D39" s="38" t="s">
        <v>39</v>
      </c>
      <c r="E39" s="25">
        <f>SUM(E40)</f>
        <v>2900</v>
      </c>
    </row>
    <row r="40" spans="1:1025" ht="32.25" customHeight="1" x14ac:dyDescent="0.35">
      <c r="A40" s="14"/>
      <c r="B40" s="38"/>
      <c r="C40" s="16">
        <v>4520</v>
      </c>
      <c r="D40" s="16" t="s">
        <v>116</v>
      </c>
      <c r="E40" s="26">
        <v>2900</v>
      </c>
    </row>
    <row r="41" spans="1:1025" ht="24" customHeight="1" x14ac:dyDescent="0.35">
      <c r="A41" s="20"/>
      <c r="B41" s="15">
        <v>60016</v>
      </c>
      <c r="C41" s="16"/>
      <c r="D41" s="16" t="s">
        <v>40</v>
      </c>
      <c r="E41" s="25">
        <f>SUM(E42+E43+E44+E45+E46+E47+E48+E49)</f>
        <v>12257690</v>
      </c>
    </row>
    <row r="42" spans="1:1025" ht="26.25" customHeight="1" x14ac:dyDescent="0.35">
      <c r="A42" s="15"/>
      <c r="B42" s="15"/>
      <c r="C42" s="16">
        <v>4170</v>
      </c>
      <c r="D42" s="16" t="s">
        <v>16</v>
      </c>
      <c r="E42" s="25">
        <v>1000</v>
      </c>
    </row>
    <row r="43" spans="1:1025" s="7" customFormat="1" ht="248" customHeight="1" x14ac:dyDescent="0.35">
      <c r="A43" s="34"/>
      <c r="B43" s="19"/>
      <c r="C43" s="16">
        <v>4210</v>
      </c>
      <c r="D43" s="16" t="s">
        <v>209</v>
      </c>
      <c r="E43" s="25">
        <v>350000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6"/>
      <c r="NI43" s="6"/>
      <c r="NJ43" s="6"/>
      <c r="NK43" s="6"/>
      <c r="NL43" s="6"/>
      <c r="NM43" s="6"/>
      <c r="NN43" s="6"/>
      <c r="NO43" s="6"/>
      <c r="NP43" s="6"/>
      <c r="NQ43" s="6"/>
      <c r="NR43" s="6"/>
      <c r="NS43" s="6"/>
      <c r="NT43" s="6"/>
      <c r="NU43" s="6"/>
      <c r="NV43" s="6"/>
      <c r="NW43" s="6"/>
      <c r="NX43" s="6"/>
      <c r="NY43" s="6"/>
      <c r="NZ43" s="6"/>
      <c r="OA43" s="6"/>
      <c r="OB43" s="6"/>
      <c r="OC43" s="6"/>
      <c r="OD43" s="6"/>
      <c r="OE43" s="6"/>
      <c r="OF43" s="6"/>
      <c r="OG43" s="6"/>
      <c r="OH43" s="6"/>
      <c r="OI43" s="6"/>
      <c r="OJ43" s="6"/>
      <c r="OK43" s="6"/>
      <c r="OL43" s="6"/>
      <c r="OM43" s="6"/>
      <c r="ON43" s="6"/>
      <c r="OO43" s="6"/>
      <c r="OP43" s="6"/>
      <c r="OQ43" s="6"/>
      <c r="OR43" s="6"/>
      <c r="OS43" s="6"/>
      <c r="OT43" s="6"/>
      <c r="OU43" s="6"/>
      <c r="OV43" s="6"/>
      <c r="OW43" s="6"/>
      <c r="OX43" s="6"/>
      <c r="OY43" s="6"/>
      <c r="OZ43" s="6"/>
      <c r="PA43" s="6"/>
      <c r="PB43" s="6"/>
      <c r="PC43" s="6"/>
      <c r="PD43" s="6"/>
      <c r="PE43" s="6"/>
      <c r="PF43" s="6"/>
      <c r="PG43" s="6"/>
      <c r="PH43" s="6"/>
      <c r="PI43" s="6"/>
      <c r="PJ43" s="6"/>
      <c r="PK43" s="6"/>
      <c r="PL43" s="6"/>
      <c r="PM43" s="6"/>
      <c r="PN43" s="6"/>
      <c r="PO43" s="6"/>
      <c r="PP43" s="6"/>
      <c r="PQ43" s="6"/>
      <c r="PR43" s="6"/>
      <c r="PS43" s="6"/>
      <c r="PT43" s="6"/>
      <c r="PU43" s="6"/>
      <c r="PV43" s="6"/>
      <c r="PW43" s="6"/>
      <c r="PX43" s="6"/>
      <c r="PY43" s="6"/>
      <c r="PZ43" s="6"/>
      <c r="QA43" s="6"/>
      <c r="QB43" s="6"/>
      <c r="QC43" s="6"/>
      <c r="QD43" s="6"/>
      <c r="QE43" s="6"/>
      <c r="QF43" s="6"/>
      <c r="QG43" s="6"/>
      <c r="QH43" s="6"/>
      <c r="QI43" s="6"/>
      <c r="QJ43" s="6"/>
      <c r="QK43" s="6"/>
      <c r="QL43" s="6"/>
      <c r="QM43" s="6"/>
      <c r="QN43" s="6"/>
      <c r="QO43" s="6"/>
      <c r="QP43" s="6"/>
      <c r="QQ43" s="6"/>
      <c r="QR43" s="6"/>
      <c r="QS43" s="6"/>
      <c r="QT43" s="6"/>
      <c r="QU43" s="6"/>
      <c r="QV43" s="6"/>
      <c r="QW43" s="6"/>
      <c r="QX43" s="6"/>
      <c r="QY43" s="6"/>
      <c r="QZ43" s="6"/>
      <c r="RA43" s="6"/>
      <c r="RB43" s="6"/>
      <c r="RC43" s="6"/>
      <c r="RD43" s="6"/>
      <c r="RE43" s="6"/>
      <c r="RF43" s="6"/>
      <c r="RG43" s="6"/>
      <c r="RH43" s="6"/>
      <c r="RI43" s="6"/>
      <c r="RJ43" s="6"/>
      <c r="RK43" s="6"/>
      <c r="RL43" s="6"/>
      <c r="RM43" s="6"/>
      <c r="RN43" s="6"/>
      <c r="RO43" s="6"/>
      <c r="RP43" s="6"/>
      <c r="RQ43" s="6"/>
      <c r="RR43" s="6"/>
      <c r="RS43" s="6"/>
      <c r="RT43" s="6"/>
      <c r="RU43" s="6"/>
      <c r="RV43" s="6"/>
      <c r="RW43" s="6"/>
      <c r="RX43" s="6"/>
      <c r="RY43" s="6"/>
      <c r="RZ43" s="6"/>
      <c r="SA43" s="6"/>
      <c r="SB43" s="6"/>
      <c r="SC43" s="6"/>
      <c r="SD43" s="6"/>
      <c r="SE43" s="6"/>
      <c r="SF43" s="6"/>
      <c r="SG43" s="6"/>
      <c r="SH43" s="6"/>
      <c r="SI43" s="6"/>
      <c r="SJ43" s="6"/>
      <c r="SK43" s="6"/>
      <c r="SL43" s="6"/>
      <c r="SM43" s="6"/>
      <c r="SN43" s="6"/>
      <c r="SO43" s="6"/>
      <c r="SP43" s="6"/>
      <c r="SQ43" s="6"/>
      <c r="SR43" s="6"/>
      <c r="SS43" s="6"/>
      <c r="ST43" s="6"/>
      <c r="SU43" s="6"/>
      <c r="SV43" s="6"/>
      <c r="SW43" s="6"/>
      <c r="SX43" s="6"/>
      <c r="SY43" s="6"/>
      <c r="SZ43" s="6"/>
      <c r="TA43" s="6"/>
      <c r="TB43" s="6"/>
      <c r="TC43" s="6"/>
      <c r="TD43" s="6"/>
      <c r="TE43" s="6"/>
      <c r="TF43" s="6"/>
      <c r="TG43" s="6"/>
      <c r="TH43" s="6"/>
      <c r="TI43" s="6"/>
      <c r="TJ43" s="6"/>
      <c r="TK43" s="6"/>
      <c r="TL43" s="6"/>
      <c r="TM43" s="6"/>
      <c r="TN43" s="6"/>
      <c r="TO43" s="6"/>
      <c r="TP43" s="6"/>
      <c r="TQ43" s="6"/>
      <c r="TR43" s="6"/>
      <c r="TS43" s="6"/>
      <c r="TT43" s="6"/>
      <c r="TU43" s="6"/>
      <c r="TV43" s="6"/>
      <c r="TW43" s="6"/>
      <c r="TX43" s="6"/>
      <c r="TY43" s="6"/>
      <c r="TZ43" s="6"/>
      <c r="UA43" s="6"/>
      <c r="UB43" s="6"/>
      <c r="UC43" s="6"/>
      <c r="UD43" s="6"/>
      <c r="UE43" s="6"/>
      <c r="UF43" s="6"/>
      <c r="UG43" s="6"/>
      <c r="UH43" s="6"/>
      <c r="UI43" s="6"/>
      <c r="UJ43" s="6"/>
      <c r="UK43" s="6"/>
      <c r="UL43" s="6"/>
      <c r="UM43" s="6"/>
      <c r="UN43" s="6"/>
      <c r="UO43" s="6"/>
      <c r="UP43" s="6"/>
      <c r="UQ43" s="6"/>
      <c r="UR43" s="6"/>
      <c r="US43" s="6"/>
      <c r="UT43" s="6"/>
      <c r="UU43" s="6"/>
      <c r="UV43" s="6"/>
      <c r="UW43" s="6"/>
      <c r="UX43" s="6"/>
      <c r="UY43" s="6"/>
      <c r="UZ43" s="6"/>
      <c r="VA43" s="6"/>
      <c r="VB43" s="6"/>
      <c r="VC43" s="6"/>
      <c r="VD43" s="6"/>
      <c r="VE43" s="6"/>
      <c r="VF43" s="6"/>
      <c r="VG43" s="6"/>
      <c r="VH43" s="6"/>
      <c r="VI43" s="6"/>
      <c r="VJ43" s="6"/>
      <c r="VK43" s="6"/>
      <c r="VL43" s="6"/>
      <c r="VM43" s="6"/>
      <c r="VN43" s="6"/>
      <c r="VO43" s="6"/>
      <c r="VP43" s="6"/>
      <c r="VQ43" s="6"/>
      <c r="VR43" s="6"/>
      <c r="VS43" s="6"/>
      <c r="VT43" s="6"/>
      <c r="VU43" s="6"/>
      <c r="VV43" s="6"/>
      <c r="VW43" s="6"/>
      <c r="VX43" s="6"/>
      <c r="VY43" s="6"/>
      <c r="VZ43" s="6"/>
      <c r="WA43" s="6"/>
      <c r="WB43" s="6"/>
      <c r="WC43" s="6"/>
      <c r="WD43" s="6"/>
      <c r="WE43" s="6"/>
      <c r="WF43" s="6"/>
      <c r="WG43" s="6"/>
      <c r="WH43" s="6"/>
      <c r="WI43" s="6"/>
      <c r="WJ43" s="6"/>
      <c r="WK43" s="6"/>
      <c r="WL43" s="6"/>
      <c r="WM43" s="6"/>
      <c r="WN43" s="6"/>
      <c r="WO43" s="6"/>
      <c r="WP43" s="6"/>
      <c r="WQ43" s="6"/>
      <c r="WR43" s="6"/>
      <c r="WS43" s="6"/>
      <c r="WT43" s="6"/>
      <c r="WU43" s="6"/>
      <c r="WV43" s="6"/>
      <c r="WW43" s="6"/>
      <c r="WX43" s="6"/>
      <c r="WY43" s="6"/>
      <c r="WZ43" s="6"/>
      <c r="XA43" s="6"/>
      <c r="XB43" s="6"/>
      <c r="XC43" s="6"/>
      <c r="XD43" s="6"/>
      <c r="XE43" s="6"/>
      <c r="XF43" s="6"/>
      <c r="XG43" s="6"/>
      <c r="XH43" s="6"/>
      <c r="XI43" s="6"/>
      <c r="XJ43" s="6"/>
      <c r="XK43" s="6"/>
      <c r="XL43" s="6"/>
      <c r="XM43" s="6"/>
      <c r="XN43" s="6"/>
      <c r="XO43" s="6"/>
      <c r="XP43" s="6"/>
      <c r="XQ43" s="6"/>
      <c r="XR43" s="6"/>
      <c r="XS43" s="6"/>
      <c r="XT43" s="6"/>
      <c r="XU43" s="6"/>
      <c r="XV43" s="6"/>
      <c r="XW43" s="6"/>
      <c r="XX43" s="6"/>
      <c r="XY43" s="6"/>
      <c r="XZ43" s="6"/>
      <c r="YA43" s="6"/>
      <c r="YB43" s="6"/>
      <c r="YC43" s="6"/>
      <c r="YD43" s="6"/>
      <c r="YE43" s="6"/>
      <c r="YF43" s="6"/>
      <c r="YG43" s="6"/>
      <c r="YH43" s="6"/>
      <c r="YI43" s="6"/>
      <c r="YJ43" s="6"/>
      <c r="YK43" s="6"/>
      <c r="YL43" s="6"/>
      <c r="YM43" s="6"/>
      <c r="YN43" s="6"/>
      <c r="YO43" s="6"/>
      <c r="YP43" s="6"/>
      <c r="YQ43" s="6"/>
      <c r="YR43" s="6"/>
      <c r="YS43" s="6"/>
      <c r="YT43" s="6"/>
      <c r="YU43" s="6"/>
      <c r="YV43" s="6"/>
      <c r="YW43" s="6"/>
      <c r="YX43" s="6"/>
      <c r="YY43" s="6"/>
      <c r="YZ43" s="6"/>
      <c r="ZA43" s="6"/>
      <c r="ZB43" s="6"/>
      <c r="ZC43" s="6"/>
      <c r="ZD43" s="6"/>
      <c r="ZE43" s="6"/>
      <c r="ZF43" s="6"/>
      <c r="ZG43" s="6"/>
      <c r="ZH43" s="6"/>
      <c r="ZI43" s="6"/>
      <c r="ZJ43" s="6"/>
      <c r="ZK43" s="6"/>
      <c r="ZL43" s="6"/>
      <c r="ZM43" s="6"/>
      <c r="ZN43" s="6"/>
      <c r="ZO43" s="6"/>
      <c r="ZP43" s="6"/>
      <c r="ZQ43" s="6"/>
      <c r="ZR43" s="6"/>
      <c r="ZS43" s="6"/>
      <c r="ZT43" s="6"/>
      <c r="ZU43" s="6"/>
      <c r="ZV43" s="6"/>
      <c r="ZW43" s="6"/>
      <c r="ZX43" s="6"/>
      <c r="ZY43" s="6"/>
      <c r="ZZ43" s="6"/>
      <c r="AAA43" s="6"/>
      <c r="AAB43" s="6"/>
      <c r="AAC43" s="6"/>
      <c r="AAD43" s="6"/>
      <c r="AAE43" s="6"/>
      <c r="AAF43" s="6"/>
      <c r="AAG43" s="6"/>
      <c r="AAH43" s="6"/>
      <c r="AAI43" s="6"/>
      <c r="AAJ43" s="6"/>
      <c r="AAK43" s="6"/>
      <c r="AAL43" s="6"/>
      <c r="AAM43" s="6"/>
      <c r="AAN43" s="6"/>
      <c r="AAO43" s="6"/>
      <c r="AAP43" s="6"/>
      <c r="AAQ43" s="6"/>
      <c r="AAR43" s="6"/>
      <c r="AAS43" s="6"/>
      <c r="AAT43" s="6"/>
      <c r="AAU43" s="6"/>
      <c r="AAV43" s="6"/>
      <c r="AAW43" s="6"/>
      <c r="AAX43" s="6"/>
      <c r="AAY43" s="6"/>
      <c r="AAZ43" s="6"/>
      <c r="ABA43" s="6"/>
      <c r="ABB43" s="6"/>
      <c r="ABC43" s="6"/>
      <c r="ABD43" s="6"/>
      <c r="ABE43" s="6"/>
      <c r="ABF43" s="6"/>
      <c r="ABG43" s="6"/>
      <c r="ABH43" s="6"/>
      <c r="ABI43" s="6"/>
      <c r="ABJ43" s="6"/>
      <c r="ABK43" s="6"/>
      <c r="ABL43" s="6"/>
      <c r="ABM43" s="6"/>
      <c r="ABN43" s="6"/>
      <c r="ABO43" s="6"/>
      <c r="ABP43" s="6"/>
      <c r="ABQ43" s="6"/>
      <c r="ABR43" s="6"/>
      <c r="ABS43" s="6"/>
      <c r="ABT43" s="6"/>
      <c r="ABU43" s="6"/>
      <c r="ABV43" s="6"/>
      <c r="ABW43" s="6"/>
      <c r="ABX43" s="6"/>
      <c r="ABY43" s="6"/>
      <c r="ABZ43" s="6"/>
      <c r="ACA43" s="6"/>
      <c r="ACB43" s="6"/>
      <c r="ACC43" s="6"/>
      <c r="ACD43" s="6"/>
      <c r="ACE43" s="6"/>
      <c r="ACF43" s="6"/>
      <c r="ACG43" s="6"/>
      <c r="ACH43" s="6"/>
      <c r="ACI43" s="6"/>
      <c r="ACJ43" s="6"/>
      <c r="ACK43" s="6"/>
      <c r="ACL43" s="6"/>
      <c r="ACM43" s="6"/>
      <c r="ACN43" s="6"/>
      <c r="ACO43" s="6"/>
      <c r="ACP43" s="6"/>
      <c r="ACQ43" s="6"/>
      <c r="ACR43" s="6"/>
      <c r="ACS43" s="6"/>
      <c r="ACT43" s="6"/>
      <c r="ACU43" s="6"/>
      <c r="ACV43" s="6"/>
      <c r="ACW43" s="6"/>
      <c r="ACX43" s="6"/>
      <c r="ACY43" s="6"/>
      <c r="ACZ43" s="6"/>
      <c r="ADA43" s="6"/>
      <c r="ADB43" s="6"/>
      <c r="ADC43" s="6"/>
      <c r="ADD43" s="6"/>
      <c r="ADE43" s="6"/>
      <c r="ADF43" s="6"/>
      <c r="ADG43" s="6"/>
      <c r="ADH43" s="6"/>
      <c r="ADI43" s="6"/>
      <c r="ADJ43" s="6"/>
      <c r="ADK43" s="6"/>
      <c r="ADL43" s="6"/>
      <c r="ADM43" s="6"/>
      <c r="ADN43" s="6"/>
      <c r="ADO43" s="6"/>
      <c r="ADP43" s="6"/>
      <c r="ADQ43" s="6"/>
      <c r="ADR43" s="6"/>
      <c r="ADS43" s="6"/>
      <c r="ADT43" s="6"/>
      <c r="ADU43" s="6"/>
      <c r="ADV43" s="6"/>
      <c r="ADW43" s="6"/>
      <c r="ADX43" s="6"/>
      <c r="ADY43" s="6"/>
      <c r="ADZ43" s="6"/>
      <c r="AEA43" s="6"/>
      <c r="AEB43" s="6"/>
      <c r="AEC43" s="6"/>
      <c r="AED43" s="6"/>
      <c r="AEE43" s="6"/>
      <c r="AEF43" s="6"/>
      <c r="AEG43" s="6"/>
      <c r="AEH43" s="6"/>
      <c r="AEI43" s="6"/>
      <c r="AEJ43" s="6"/>
      <c r="AEK43" s="6"/>
      <c r="AEL43" s="6"/>
      <c r="AEM43" s="6"/>
      <c r="AEN43" s="6"/>
      <c r="AEO43" s="6"/>
      <c r="AEP43" s="6"/>
      <c r="AEQ43" s="6"/>
      <c r="AER43" s="6"/>
      <c r="AES43" s="6"/>
      <c r="AET43" s="6"/>
      <c r="AEU43" s="6"/>
      <c r="AEV43" s="6"/>
      <c r="AEW43" s="6"/>
      <c r="AEX43" s="6"/>
      <c r="AEY43" s="6"/>
      <c r="AEZ43" s="6"/>
      <c r="AFA43" s="6"/>
      <c r="AFB43" s="6"/>
      <c r="AFC43" s="6"/>
      <c r="AFD43" s="6"/>
      <c r="AFE43" s="6"/>
      <c r="AFF43" s="6"/>
      <c r="AFG43" s="6"/>
      <c r="AFH43" s="6"/>
      <c r="AFI43" s="6"/>
      <c r="AFJ43" s="6"/>
      <c r="AFK43" s="6"/>
      <c r="AFL43" s="6"/>
      <c r="AFM43" s="6"/>
      <c r="AFN43" s="6"/>
      <c r="AFO43" s="6"/>
      <c r="AFP43" s="6"/>
      <c r="AFQ43" s="6"/>
      <c r="AFR43" s="6"/>
      <c r="AFS43" s="6"/>
      <c r="AFT43" s="6"/>
      <c r="AFU43" s="6"/>
      <c r="AFV43" s="6"/>
      <c r="AFW43" s="6"/>
      <c r="AFX43" s="6"/>
      <c r="AFY43" s="6"/>
      <c r="AFZ43" s="6"/>
      <c r="AGA43" s="6"/>
      <c r="AGB43" s="6"/>
      <c r="AGC43" s="6"/>
      <c r="AGD43" s="6"/>
      <c r="AGE43" s="6"/>
      <c r="AGF43" s="6"/>
      <c r="AGG43" s="6"/>
      <c r="AGH43" s="6"/>
      <c r="AGI43" s="6"/>
      <c r="AGJ43" s="6"/>
      <c r="AGK43" s="6"/>
      <c r="AGL43" s="6"/>
      <c r="AGM43" s="6"/>
      <c r="AGN43" s="6"/>
      <c r="AGO43" s="6"/>
      <c r="AGP43" s="6"/>
      <c r="AGQ43" s="6"/>
      <c r="AGR43" s="6"/>
      <c r="AGS43" s="6"/>
      <c r="AGT43" s="6"/>
      <c r="AGU43" s="6"/>
      <c r="AGV43" s="6"/>
      <c r="AGW43" s="6"/>
      <c r="AGX43" s="6"/>
      <c r="AGY43" s="6"/>
      <c r="AGZ43" s="6"/>
      <c r="AHA43" s="6"/>
      <c r="AHB43" s="6"/>
      <c r="AHC43" s="6"/>
      <c r="AHD43" s="6"/>
      <c r="AHE43" s="6"/>
      <c r="AHF43" s="6"/>
      <c r="AHG43" s="6"/>
      <c r="AHH43" s="6"/>
      <c r="AHI43" s="6"/>
      <c r="AHJ43" s="6"/>
      <c r="AHK43" s="6"/>
      <c r="AHL43" s="6"/>
      <c r="AHM43" s="6"/>
      <c r="AHN43" s="6"/>
      <c r="AHO43" s="6"/>
      <c r="AHP43" s="6"/>
      <c r="AHQ43" s="6"/>
      <c r="AHR43" s="6"/>
      <c r="AHS43" s="6"/>
      <c r="AHT43" s="6"/>
      <c r="AHU43" s="6"/>
      <c r="AHV43" s="6"/>
      <c r="AHW43" s="6"/>
      <c r="AHX43" s="6"/>
      <c r="AHY43" s="6"/>
      <c r="AHZ43" s="6"/>
      <c r="AIA43" s="6"/>
      <c r="AIB43" s="6"/>
      <c r="AIC43" s="6"/>
      <c r="AID43" s="6"/>
      <c r="AIE43" s="6"/>
      <c r="AIF43" s="6"/>
      <c r="AIG43" s="6"/>
      <c r="AIH43" s="6"/>
      <c r="AII43" s="6"/>
      <c r="AIJ43" s="6"/>
      <c r="AIK43" s="6"/>
      <c r="AIL43" s="6"/>
      <c r="AIM43" s="6"/>
      <c r="AIN43" s="6"/>
      <c r="AIO43" s="6"/>
      <c r="AIP43" s="6"/>
      <c r="AIQ43" s="6"/>
      <c r="AIR43" s="6"/>
      <c r="AIS43" s="6"/>
      <c r="AIT43" s="6"/>
      <c r="AIU43" s="6"/>
      <c r="AIV43" s="6"/>
      <c r="AIW43" s="6"/>
      <c r="AIX43" s="6"/>
      <c r="AIY43" s="6"/>
      <c r="AIZ43" s="6"/>
      <c r="AJA43" s="6"/>
      <c r="AJB43" s="6"/>
      <c r="AJC43" s="6"/>
      <c r="AJD43" s="6"/>
      <c r="AJE43" s="6"/>
      <c r="AJF43" s="6"/>
      <c r="AJG43" s="6"/>
      <c r="AJH43" s="6"/>
      <c r="AJI43" s="6"/>
      <c r="AJJ43" s="6"/>
      <c r="AJK43" s="6"/>
      <c r="AJL43" s="6"/>
      <c r="AJM43" s="6"/>
      <c r="AJN43" s="6"/>
      <c r="AJO43" s="6"/>
      <c r="AJP43" s="6"/>
      <c r="AJQ43" s="6"/>
      <c r="AJR43" s="6"/>
      <c r="AJS43" s="6"/>
      <c r="AJT43" s="6"/>
      <c r="AJU43" s="6"/>
      <c r="AJV43" s="6"/>
      <c r="AJW43" s="6"/>
      <c r="AJX43" s="6"/>
      <c r="AJY43" s="6"/>
      <c r="AJZ43" s="6"/>
      <c r="AKA43" s="6"/>
      <c r="AKB43" s="6"/>
      <c r="AKC43" s="6"/>
      <c r="AKD43" s="6"/>
      <c r="AKE43" s="6"/>
      <c r="AKF43" s="6"/>
      <c r="AKG43" s="6"/>
      <c r="AKH43" s="6"/>
      <c r="AKI43" s="6"/>
      <c r="AKJ43" s="6"/>
      <c r="AKK43" s="6"/>
      <c r="AKL43" s="6"/>
      <c r="AKM43" s="6"/>
      <c r="AKN43" s="6"/>
      <c r="AKO43" s="6"/>
      <c r="AKP43" s="6"/>
      <c r="AKQ43" s="6"/>
      <c r="AKR43" s="6"/>
      <c r="AKS43" s="6"/>
      <c r="AKT43" s="6"/>
      <c r="AKU43" s="6"/>
      <c r="AKV43" s="6"/>
      <c r="AKW43" s="6"/>
      <c r="AKX43" s="6"/>
      <c r="AKY43" s="6"/>
      <c r="AKZ43" s="6"/>
      <c r="ALA43" s="6"/>
      <c r="ALB43" s="6"/>
      <c r="ALC43" s="6"/>
      <c r="ALD43" s="6"/>
      <c r="ALE43" s="6"/>
      <c r="ALF43" s="6"/>
      <c r="ALG43" s="6"/>
      <c r="ALH43" s="6"/>
      <c r="ALI43" s="6"/>
      <c r="ALJ43" s="6"/>
      <c r="ALK43" s="6"/>
      <c r="ALL43" s="6"/>
      <c r="ALM43" s="6"/>
      <c r="ALN43" s="6"/>
      <c r="ALO43" s="6"/>
      <c r="ALP43" s="6"/>
      <c r="ALQ43" s="6"/>
      <c r="ALR43" s="6"/>
      <c r="ALS43" s="6"/>
      <c r="ALT43" s="6"/>
      <c r="ALU43" s="6"/>
      <c r="ALV43" s="6"/>
      <c r="ALW43" s="6"/>
      <c r="ALX43" s="6"/>
      <c r="ALY43" s="6"/>
      <c r="ALZ43" s="6"/>
      <c r="AMA43" s="6"/>
      <c r="AMB43" s="6"/>
      <c r="AMC43" s="6"/>
      <c r="AMD43" s="6"/>
      <c r="AME43" s="6"/>
      <c r="AMF43" s="6"/>
      <c r="AMG43" s="6"/>
      <c r="AMH43" s="6"/>
      <c r="AMI43" s="6"/>
      <c r="AMJ43" s="6"/>
      <c r="AMK43" s="6"/>
    </row>
    <row r="44" spans="1:1025" s="7" customFormat="1" ht="60.75" customHeight="1" x14ac:dyDescent="0.35">
      <c r="A44" s="19"/>
      <c r="B44" s="19"/>
      <c r="C44" s="16">
        <v>4270</v>
      </c>
      <c r="D44" s="16" t="s">
        <v>198</v>
      </c>
      <c r="E44" s="17">
        <v>250000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6"/>
      <c r="NI44" s="6"/>
      <c r="NJ44" s="6"/>
      <c r="NK44" s="6"/>
      <c r="NL44" s="6"/>
      <c r="NM44" s="6"/>
      <c r="NN44" s="6"/>
      <c r="NO44" s="6"/>
      <c r="NP44" s="6"/>
      <c r="NQ44" s="6"/>
      <c r="NR44" s="6"/>
      <c r="NS44" s="6"/>
      <c r="NT44" s="6"/>
      <c r="NU44" s="6"/>
      <c r="NV44" s="6"/>
      <c r="NW44" s="6"/>
      <c r="NX44" s="6"/>
      <c r="NY44" s="6"/>
      <c r="NZ44" s="6"/>
      <c r="OA44" s="6"/>
      <c r="OB44" s="6"/>
      <c r="OC44" s="6"/>
      <c r="OD44" s="6"/>
      <c r="OE44" s="6"/>
      <c r="OF44" s="6"/>
      <c r="OG44" s="6"/>
      <c r="OH44" s="6"/>
      <c r="OI44" s="6"/>
      <c r="OJ44" s="6"/>
      <c r="OK44" s="6"/>
      <c r="OL44" s="6"/>
      <c r="OM44" s="6"/>
      <c r="ON44" s="6"/>
      <c r="OO44" s="6"/>
      <c r="OP44" s="6"/>
      <c r="OQ44" s="6"/>
      <c r="OR44" s="6"/>
      <c r="OS44" s="6"/>
      <c r="OT44" s="6"/>
      <c r="OU44" s="6"/>
      <c r="OV44" s="6"/>
      <c r="OW44" s="6"/>
      <c r="OX44" s="6"/>
      <c r="OY44" s="6"/>
      <c r="OZ44" s="6"/>
      <c r="PA44" s="6"/>
      <c r="PB44" s="6"/>
      <c r="PC44" s="6"/>
      <c r="PD44" s="6"/>
      <c r="PE44" s="6"/>
      <c r="PF44" s="6"/>
      <c r="PG44" s="6"/>
      <c r="PH44" s="6"/>
      <c r="PI44" s="6"/>
      <c r="PJ44" s="6"/>
      <c r="PK44" s="6"/>
      <c r="PL44" s="6"/>
      <c r="PM44" s="6"/>
      <c r="PN44" s="6"/>
      <c r="PO44" s="6"/>
      <c r="PP44" s="6"/>
      <c r="PQ44" s="6"/>
      <c r="PR44" s="6"/>
      <c r="PS44" s="6"/>
      <c r="PT44" s="6"/>
      <c r="PU44" s="6"/>
      <c r="PV44" s="6"/>
      <c r="PW44" s="6"/>
      <c r="PX44" s="6"/>
      <c r="PY44" s="6"/>
      <c r="PZ44" s="6"/>
      <c r="QA44" s="6"/>
      <c r="QB44" s="6"/>
      <c r="QC44" s="6"/>
      <c r="QD44" s="6"/>
      <c r="QE44" s="6"/>
      <c r="QF44" s="6"/>
      <c r="QG44" s="6"/>
      <c r="QH44" s="6"/>
      <c r="QI44" s="6"/>
      <c r="QJ44" s="6"/>
      <c r="QK44" s="6"/>
      <c r="QL44" s="6"/>
      <c r="QM44" s="6"/>
      <c r="QN44" s="6"/>
      <c r="QO44" s="6"/>
      <c r="QP44" s="6"/>
      <c r="QQ44" s="6"/>
      <c r="QR44" s="6"/>
      <c r="QS44" s="6"/>
      <c r="QT44" s="6"/>
      <c r="QU44" s="6"/>
      <c r="QV44" s="6"/>
      <c r="QW44" s="6"/>
      <c r="QX44" s="6"/>
      <c r="QY44" s="6"/>
      <c r="QZ44" s="6"/>
      <c r="RA44" s="6"/>
      <c r="RB44" s="6"/>
      <c r="RC44" s="6"/>
      <c r="RD44" s="6"/>
      <c r="RE44" s="6"/>
      <c r="RF44" s="6"/>
      <c r="RG44" s="6"/>
      <c r="RH44" s="6"/>
      <c r="RI44" s="6"/>
      <c r="RJ44" s="6"/>
      <c r="RK44" s="6"/>
      <c r="RL44" s="6"/>
      <c r="RM44" s="6"/>
      <c r="RN44" s="6"/>
      <c r="RO44" s="6"/>
      <c r="RP44" s="6"/>
      <c r="RQ44" s="6"/>
      <c r="RR44" s="6"/>
      <c r="RS44" s="6"/>
      <c r="RT44" s="6"/>
      <c r="RU44" s="6"/>
      <c r="RV44" s="6"/>
      <c r="RW44" s="6"/>
      <c r="RX44" s="6"/>
      <c r="RY44" s="6"/>
      <c r="RZ44" s="6"/>
      <c r="SA44" s="6"/>
      <c r="SB44" s="6"/>
      <c r="SC44" s="6"/>
      <c r="SD44" s="6"/>
      <c r="SE44" s="6"/>
      <c r="SF44" s="6"/>
      <c r="SG44" s="6"/>
      <c r="SH44" s="6"/>
      <c r="SI44" s="6"/>
      <c r="SJ44" s="6"/>
      <c r="SK44" s="6"/>
      <c r="SL44" s="6"/>
      <c r="SM44" s="6"/>
      <c r="SN44" s="6"/>
      <c r="SO44" s="6"/>
      <c r="SP44" s="6"/>
      <c r="SQ44" s="6"/>
      <c r="SR44" s="6"/>
      <c r="SS44" s="6"/>
      <c r="ST44" s="6"/>
      <c r="SU44" s="6"/>
      <c r="SV44" s="6"/>
      <c r="SW44" s="6"/>
      <c r="SX44" s="6"/>
      <c r="SY44" s="6"/>
      <c r="SZ44" s="6"/>
      <c r="TA44" s="6"/>
      <c r="TB44" s="6"/>
      <c r="TC44" s="6"/>
      <c r="TD44" s="6"/>
      <c r="TE44" s="6"/>
      <c r="TF44" s="6"/>
      <c r="TG44" s="6"/>
      <c r="TH44" s="6"/>
      <c r="TI44" s="6"/>
      <c r="TJ44" s="6"/>
      <c r="TK44" s="6"/>
      <c r="TL44" s="6"/>
      <c r="TM44" s="6"/>
      <c r="TN44" s="6"/>
      <c r="TO44" s="6"/>
      <c r="TP44" s="6"/>
      <c r="TQ44" s="6"/>
      <c r="TR44" s="6"/>
      <c r="TS44" s="6"/>
      <c r="TT44" s="6"/>
      <c r="TU44" s="6"/>
      <c r="TV44" s="6"/>
      <c r="TW44" s="6"/>
      <c r="TX44" s="6"/>
      <c r="TY44" s="6"/>
      <c r="TZ44" s="6"/>
      <c r="UA44" s="6"/>
      <c r="UB44" s="6"/>
      <c r="UC44" s="6"/>
      <c r="UD44" s="6"/>
      <c r="UE44" s="6"/>
      <c r="UF44" s="6"/>
      <c r="UG44" s="6"/>
      <c r="UH44" s="6"/>
      <c r="UI44" s="6"/>
      <c r="UJ44" s="6"/>
      <c r="UK44" s="6"/>
      <c r="UL44" s="6"/>
      <c r="UM44" s="6"/>
      <c r="UN44" s="6"/>
      <c r="UO44" s="6"/>
      <c r="UP44" s="6"/>
      <c r="UQ44" s="6"/>
      <c r="UR44" s="6"/>
      <c r="US44" s="6"/>
      <c r="UT44" s="6"/>
      <c r="UU44" s="6"/>
      <c r="UV44" s="6"/>
      <c r="UW44" s="6"/>
      <c r="UX44" s="6"/>
      <c r="UY44" s="6"/>
      <c r="UZ44" s="6"/>
      <c r="VA44" s="6"/>
      <c r="VB44" s="6"/>
      <c r="VC44" s="6"/>
      <c r="VD44" s="6"/>
      <c r="VE44" s="6"/>
      <c r="VF44" s="6"/>
      <c r="VG44" s="6"/>
      <c r="VH44" s="6"/>
      <c r="VI44" s="6"/>
      <c r="VJ44" s="6"/>
      <c r="VK44" s="6"/>
      <c r="VL44" s="6"/>
      <c r="VM44" s="6"/>
      <c r="VN44" s="6"/>
      <c r="VO44" s="6"/>
      <c r="VP44" s="6"/>
      <c r="VQ44" s="6"/>
      <c r="VR44" s="6"/>
      <c r="VS44" s="6"/>
      <c r="VT44" s="6"/>
      <c r="VU44" s="6"/>
      <c r="VV44" s="6"/>
      <c r="VW44" s="6"/>
      <c r="VX44" s="6"/>
      <c r="VY44" s="6"/>
      <c r="VZ44" s="6"/>
      <c r="WA44" s="6"/>
      <c r="WB44" s="6"/>
      <c r="WC44" s="6"/>
      <c r="WD44" s="6"/>
      <c r="WE44" s="6"/>
      <c r="WF44" s="6"/>
      <c r="WG44" s="6"/>
      <c r="WH44" s="6"/>
      <c r="WI44" s="6"/>
      <c r="WJ44" s="6"/>
      <c r="WK44" s="6"/>
      <c r="WL44" s="6"/>
      <c r="WM44" s="6"/>
      <c r="WN44" s="6"/>
      <c r="WO44" s="6"/>
      <c r="WP44" s="6"/>
      <c r="WQ44" s="6"/>
      <c r="WR44" s="6"/>
      <c r="WS44" s="6"/>
      <c r="WT44" s="6"/>
      <c r="WU44" s="6"/>
      <c r="WV44" s="6"/>
      <c r="WW44" s="6"/>
      <c r="WX44" s="6"/>
      <c r="WY44" s="6"/>
      <c r="WZ44" s="6"/>
      <c r="XA44" s="6"/>
      <c r="XB44" s="6"/>
      <c r="XC44" s="6"/>
      <c r="XD44" s="6"/>
      <c r="XE44" s="6"/>
      <c r="XF44" s="6"/>
      <c r="XG44" s="6"/>
      <c r="XH44" s="6"/>
      <c r="XI44" s="6"/>
      <c r="XJ44" s="6"/>
      <c r="XK44" s="6"/>
      <c r="XL44" s="6"/>
      <c r="XM44" s="6"/>
      <c r="XN44" s="6"/>
      <c r="XO44" s="6"/>
      <c r="XP44" s="6"/>
      <c r="XQ44" s="6"/>
      <c r="XR44" s="6"/>
      <c r="XS44" s="6"/>
      <c r="XT44" s="6"/>
      <c r="XU44" s="6"/>
      <c r="XV44" s="6"/>
      <c r="XW44" s="6"/>
      <c r="XX44" s="6"/>
      <c r="XY44" s="6"/>
      <c r="XZ44" s="6"/>
      <c r="YA44" s="6"/>
      <c r="YB44" s="6"/>
      <c r="YC44" s="6"/>
      <c r="YD44" s="6"/>
      <c r="YE44" s="6"/>
      <c r="YF44" s="6"/>
      <c r="YG44" s="6"/>
      <c r="YH44" s="6"/>
      <c r="YI44" s="6"/>
      <c r="YJ44" s="6"/>
      <c r="YK44" s="6"/>
      <c r="YL44" s="6"/>
      <c r="YM44" s="6"/>
      <c r="YN44" s="6"/>
      <c r="YO44" s="6"/>
      <c r="YP44" s="6"/>
      <c r="YQ44" s="6"/>
      <c r="YR44" s="6"/>
      <c r="YS44" s="6"/>
      <c r="YT44" s="6"/>
      <c r="YU44" s="6"/>
      <c r="YV44" s="6"/>
      <c r="YW44" s="6"/>
      <c r="YX44" s="6"/>
      <c r="YY44" s="6"/>
      <c r="YZ44" s="6"/>
      <c r="ZA44" s="6"/>
      <c r="ZB44" s="6"/>
      <c r="ZC44" s="6"/>
      <c r="ZD44" s="6"/>
      <c r="ZE44" s="6"/>
      <c r="ZF44" s="6"/>
      <c r="ZG44" s="6"/>
      <c r="ZH44" s="6"/>
      <c r="ZI44" s="6"/>
      <c r="ZJ44" s="6"/>
      <c r="ZK44" s="6"/>
      <c r="ZL44" s="6"/>
      <c r="ZM44" s="6"/>
      <c r="ZN44" s="6"/>
      <c r="ZO44" s="6"/>
      <c r="ZP44" s="6"/>
      <c r="ZQ44" s="6"/>
      <c r="ZR44" s="6"/>
      <c r="ZS44" s="6"/>
      <c r="ZT44" s="6"/>
      <c r="ZU44" s="6"/>
      <c r="ZV44" s="6"/>
      <c r="ZW44" s="6"/>
      <c r="ZX44" s="6"/>
      <c r="ZY44" s="6"/>
      <c r="ZZ44" s="6"/>
      <c r="AAA44" s="6"/>
      <c r="AAB44" s="6"/>
      <c r="AAC44" s="6"/>
      <c r="AAD44" s="6"/>
      <c r="AAE44" s="6"/>
      <c r="AAF44" s="6"/>
      <c r="AAG44" s="6"/>
      <c r="AAH44" s="6"/>
      <c r="AAI44" s="6"/>
      <c r="AAJ44" s="6"/>
      <c r="AAK44" s="6"/>
      <c r="AAL44" s="6"/>
      <c r="AAM44" s="6"/>
      <c r="AAN44" s="6"/>
      <c r="AAO44" s="6"/>
      <c r="AAP44" s="6"/>
      <c r="AAQ44" s="6"/>
      <c r="AAR44" s="6"/>
      <c r="AAS44" s="6"/>
      <c r="AAT44" s="6"/>
      <c r="AAU44" s="6"/>
      <c r="AAV44" s="6"/>
      <c r="AAW44" s="6"/>
      <c r="AAX44" s="6"/>
      <c r="AAY44" s="6"/>
      <c r="AAZ44" s="6"/>
      <c r="ABA44" s="6"/>
      <c r="ABB44" s="6"/>
      <c r="ABC44" s="6"/>
      <c r="ABD44" s="6"/>
      <c r="ABE44" s="6"/>
      <c r="ABF44" s="6"/>
      <c r="ABG44" s="6"/>
      <c r="ABH44" s="6"/>
      <c r="ABI44" s="6"/>
      <c r="ABJ44" s="6"/>
      <c r="ABK44" s="6"/>
      <c r="ABL44" s="6"/>
      <c r="ABM44" s="6"/>
      <c r="ABN44" s="6"/>
      <c r="ABO44" s="6"/>
      <c r="ABP44" s="6"/>
      <c r="ABQ44" s="6"/>
      <c r="ABR44" s="6"/>
      <c r="ABS44" s="6"/>
      <c r="ABT44" s="6"/>
      <c r="ABU44" s="6"/>
      <c r="ABV44" s="6"/>
      <c r="ABW44" s="6"/>
      <c r="ABX44" s="6"/>
      <c r="ABY44" s="6"/>
      <c r="ABZ44" s="6"/>
      <c r="ACA44" s="6"/>
      <c r="ACB44" s="6"/>
      <c r="ACC44" s="6"/>
      <c r="ACD44" s="6"/>
      <c r="ACE44" s="6"/>
      <c r="ACF44" s="6"/>
      <c r="ACG44" s="6"/>
      <c r="ACH44" s="6"/>
      <c r="ACI44" s="6"/>
      <c r="ACJ44" s="6"/>
      <c r="ACK44" s="6"/>
      <c r="ACL44" s="6"/>
      <c r="ACM44" s="6"/>
      <c r="ACN44" s="6"/>
      <c r="ACO44" s="6"/>
      <c r="ACP44" s="6"/>
      <c r="ACQ44" s="6"/>
      <c r="ACR44" s="6"/>
      <c r="ACS44" s="6"/>
      <c r="ACT44" s="6"/>
      <c r="ACU44" s="6"/>
      <c r="ACV44" s="6"/>
      <c r="ACW44" s="6"/>
      <c r="ACX44" s="6"/>
      <c r="ACY44" s="6"/>
      <c r="ACZ44" s="6"/>
      <c r="ADA44" s="6"/>
      <c r="ADB44" s="6"/>
      <c r="ADC44" s="6"/>
      <c r="ADD44" s="6"/>
      <c r="ADE44" s="6"/>
      <c r="ADF44" s="6"/>
      <c r="ADG44" s="6"/>
      <c r="ADH44" s="6"/>
      <c r="ADI44" s="6"/>
      <c r="ADJ44" s="6"/>
      <c r="ADK44" s="6"/>
      <c r="ADL44" s="6"/>
      <c r="ADM44" s="6"/>
      <c r="ADN44" s="6"/>
      <c r="ADO44" s="6"/>
      <c r="ADP44" s="6"/>
      <c r="ADQ44" s="6"/>
      <c r="ADR44" s="6"/>
      <c r="ADS44" s="6"/>
      <c r="ADT44" s="6"/>
      <c r="ADU44" s="6"/>
      <c r="ADV44" s="6"/>
      <c r="ADW44" s="6"/>
      <c r="ADX44" s="6"/>
      <c r="ADY44" s="6"/>
      <c r="ADZ44" s="6"/>
      <c r="AEA44" s="6"/>
      <c r="AEB44" s="6"/>
      <c r="AEC44" s="6"/>
      <c r="AED44" s="6"/>
      <c r="AEE44" s="6"/>
      <c r="AEF44" s="6"/>
      <c r="AEG44" s="6"/>
      <c r="AEH44" s="6"/>
      <c r="AEI44" s="6"/>
      <c r="AEJ44" s="6"/>
      <c r="AEK44" s="6"/>
      <c r="AEL44" s="6"/>
      <c r="AEM44" s="6"/>
      <c r="AEN44" s="6"/>
      <c r="AEO44" s="6"/>
      <c r="AEP44" s="6"/>
      <c r="AEQ44" s="6"/>
      <c r="AER44" s="6"/>
      <c r="AES44" s="6"/>
      <c r="AET44" s="6"/>
      <c r="AEU44" s="6"/>
      <c r="AEV44" s="6"/>
      <c r="AEW44" s="6"/>
      <c r="AEX44" s="6"/>
      <c r="AEY44" s="6"/>
      <c r="AEZ44" s="6"/>
      <c r="AFA44" s="6"/>
      <c r="AFB44" s="6"/>
      <c r="AFC44" s="6"/>
      <c r="AFD44" s="6"/>
      <c r="AFE44" s="6"/>
      <c r="AFF44" s="6"/>
      <c r="AFG44" s="6"/>
      <c r="AFH44" s="6"/>
      <c r="AFI44" s="6"/>
      <c r="AFJ44" s="6"/>
      <c r="AFK44" s="6"/>
      <c r="AFL44" s="6"/>
      <c r="AFM44" s="6"/>
      <c r="AFN44" s="6"/>
      <c r="AFO44" s="6"/>
      <c r="AFP44" s="6"/>
      <c r="AFQ44" s="6"/>
      <c r="AFR44" s="6"/>
      <c r="AFS44" s="6"/>
      <c r="AFT44" s="6"/>
      <c r="AFU44" s="6"/>
      <c r="AFV44" s="6"/>
      <c r="AFW44" s="6"/>
      <c r="AFX44" s="6"/>
      <c r="AFY44" s="6"/>
      <c r="AFZ44" s="6"/>
      <c r="AGA44" s="6"/>
      <c r="AGB44" s="6"/>
      <c r="AGC44" s="6"/>
      <c r="AGD44" s="6"/>
      <c r="AGE44" s="6"/>
      <c r="AGF44" s="6"/>
      <c r="AGG44" s="6"/>
      <c r="AGH44" s="6"/>
      <c r="AGI44" s="6"/>
      <c r="AGJ44" s="6"/>
      <c r="AGK44" s="6"/>
      <c r="AGL44" s="6"/>
      <c r="AGM44" s="6"/>
      <c r="AGN44" s="6"/>
      <c r="AGO44" s="6"/>
      <c r="AGP44" s="6"/>
      <c r="AGQ44" s="6"/>
      <c r="AGR44" s="6"/>
      <c r="AGS44" s="6"/>
      <c r="AGT44" s="6"/>
      <c r="AGU44" s="6"/>
      <c r="AGV44" s="6"/>
      <c r="AGW44" s="6"/>
      <c r="AGX44" s="6"/>
      <c r="AGY44" s="6"/>
      <c r="AGZ44" s="6"/>
      <c r="AHA44" s="6"/>
      <c r="AHB44" s="6"/>
      <c r="AHC44" s="6"/>
      <c r="AHD44" s="6"/>
      <c r="AHE44" s="6"/>
      <c r="AHF44" s="6"/>
      <c r="AHG44" s="6"/>
      <c r="AHH44" s="6"/>
      <c r="AHI44" s="6"/>
      <c r="AHJ44" s="6"/>
      <c r="AHK44" s="6"/>
      <c r="AHL44" s="6"/>
      <c r="AHM44" s="6"/>
      <c r="AHN44" s="6"/>
      <c r="AHO44" s="6"/>
      <c r="AHP44" s="6"/>
      <c r="AHQ44" s="6"/>
      <c r="AHR44" s="6"/>
      <c r="AHS44" s="6"/>
      <c r="AHT44" s="6"/>
      <c r="AHU44" s="6"/>
      <c r="AHV44" s="6"/>
      <c r="AHW44" s="6"/>
      <c r="AHX44" s="6"/>
      <c r="AHY44" s="6"/>
      <c r="AHZ44" s="6"/>
      <c r="AIA44" s="6"/>
      <c r="AIB44" s="6"/>
      <c r="AIC44" s="6"/>
      <c r="AID44" s="6"/>
      <c r="AIE44" s="6"/>
      <c r="AIF44" s="6"/>
      <c r="AIG44" s="6"/>
      <c r="AIH44" s="6"/>
      <c r="AII44" s="6"/>
      <c r="AIJ44" s="6"/>
      <c r="AIK44" s="6"/>
      <c r="AIL44" s="6"/>
      <c r="AIM44" s="6"/>
      <c r="AIN44" s="6"/>
      <c r="AIO44" s="6"/>
      <c r="AIP44" s="6"/>
      <c r="AIQ44" s="6"/>
      <c r="AIR44" s="6"/>
      <c r="AIS44" s="6"/>
      <c r="AIT44" s="6"/>
      <c r="AIU44" s="6"/>
      <c r="AIV44" s="6"/>
      <c r="AIW44" s="6"/>
      <c r="AIX44" s="6"/>
      <c r="AIY44" s="6"/>
      <c r="AIZ44" s="6"/>
      <c r="AJA44" s="6"/>
      <c r="AJB44" s="6"/>
      <c r="AJC44" s="6"/>
      <c r="AJD44" s="6"/>
      <c r="AJE44" s="6"/>
      <c r="AJF44" s="6"/>
      <c r="AJG44" s="6"/>
      <c r="AJH44" s="6"/>
      <c r="AJI44" s="6"/>
      <c r="AJJ44" s="6"/>
      <c r="AJK44" s="6"/>
      <c r="AJL44" s="6"/>
      <c r="AJM44" s="6"/>
      <c r="AJN44" s="6"/>
      <c r="AJO44" s="6"/>
      <c r="AJP44" s="6"/>
      <c r="AJQ44" s="6"/>
      <c r="AJR44" s="6"/>
      <c r="AJS44" s="6"/>
      <c r="AJT44" s="6"/>
      <c r="AJU44" s="6"/>
      <c r="AJV44" s="6"/>
      <c r="AJW44" s="6"/>
      <c r="AJX44" s="6"/>
      <c r="AJY44" s="6"/>
      <c r="AJZ44" s="6"/>
      <c r="AKA44" s="6"/>
      <c r="AKB44" s="6"/>
      <c r="AKC44" s="6"/>
      <c r="AKD44" s="6"/>
      <c r="AKE44" s="6"/>
      <c r="AKF44" s="6"/>
      <c r="AKG44" s="6"/>
      <c r="AKH44" s="6"/>
      <c r="AKI44" s="6"/>
      <c r="AKJ44" s="6"/>
      <c r="AKK44" s="6"/>
      <c r="AKL44" s="6"/>
      <c r="AKM44" s="6"/>
      <c r="AKN44" s="6"/>
      <c r="AKO44" s="6"/>
      <c r="AKP44" s="6"/>
      <c r="AKQ44" s="6"/>
      <c r="AKR44" s="6"/>
      <c r="AKS44" s="6"/>
      <c r="AKT44" s="6"/>
      <c r="AKU44" s="6"/>
      <c r="AKV44" s="6"/>
      <c r="AKW44" s="6"/>
      <c r="AKX44" s="6"/>
      <c r="AKY44" s="6"/>
      <c r="AKZ44" s="6"/>
      <c r="ALA44" s="6"/>
      <c r="ALB44" s="6"/>
      <c r="ALC44" s="6"/>
      <c r="ALD44" s="6"/>
      <c r="ALE44" s="6"/>
      <c r="ALF44" s="6"/>
      <c r="ALG44" s="6"/>
      <c r="ALH44" s="6"/>
      <c r="ALI44" s="6"/>
      <c r="ALJ44" s="6"/>
      <c r="ALK44" s="6"/>
      <c r="ALL44" s="6"/>
      <c r="ALM44" s="6"/>
      <c r="ALN44" s="6"/>
      <c r="ALO44" s="6"/>
      <c r="ALP44" s="6"/>
      <c r="ALQ44" s="6"/>
      <c r="ALR44" s="6"/>
      <c r="ALS44" s="6"/>
      <c r="ALT44" s="6"/>
      <c r="ALU44" s="6"/>
      <c r="ALV44" s="6"/>
      <c r="ALW44" s="6"/>
      <c r="ALX44" s="6"/>
      <c r="ALY44" s="6"/>
      <c r="ALZ44" s="6"/>
      <c r="AMA44" s="6"/>
      <c r="AMB44" s="6"/>
      <c r="AMC44" s="6"/>
      <c r="AMD44" s="6"/>
      <c r="AME44" s="6"/>
      <c r="AMF44" s="6"/>
      <c r="AMG44" s="6"/>
      <c r="AMH44" s="6"/>
      <c r="AMI44" s="6"/>
      <c r="AMJ44" s="6"/>
      <c r="AMK44" s="6"/>
    </row>
    <row r="45" spans="1:1025" ht="39.5" customHeight="1" x14ac:dyDescent="0.35">
      <c r="A45" s="19"/>
      <c r="B45" s="19"/>
      <c r="C45" s="16">
        <v>4300</v>
      </c>
      <c r="D45" s="16" t="s">
        <v>210</v>
      </c>
      <c r="E45" s="18">
        <v>150000</v>
      </c>
    </row>
    <row r="46" spans="1:1025" ht="25.5" customHeight="1" x14ac:dyDescent="0.35">
      <c r="A46" s="19"/>
      <c r="B46" s="16"/>
      <c r="C46" s="16">
        <v>4430</v>
      </c>
      <c r="D46" s="16" t="s">
        <v>30</v>
      </c>
      <c r="E46" s="18">
        <v>500</v>
      </c>
      <c r="F46" s="5"/>
    </row>
    <row r="47" spans="1:1025" ht="25.5" customHeight="1" x14ac:dyDescent="0.35">
      <c r="A47" s="19"/>
      <c r="B47" s="16"/>
      <c r="C47" s="16">
        <v>4520</v>
      </c>
      <c r="D47" s="16" t="s">
        <v>116</v>
      </c>
      <c r="E47" s="18">
        <v>100</v>
      </c>
      <c r="F47" s="5"/>
    </row>
    <row r="48" spans="1:1025" ht="113.25" customHeight="1" x14ac:dyDescent="0.35">
      <c r="A48" s="19"/>
      <c r="B48" s="19"/>
      <c r="C48" s="16">
        <v>6050</v>
      </c>
      <c r="D48" s="16" t="s">
        <v>161</v>
      </c>
      <c r="E48" s="18">
        <v>4506090</v>
      </c>
    </row>
    <row r="49" spans="1:6" ht="62.25" customHeight="1" x14ac:dyDescent="0.35">
      <c r="A49" s="19"/>
      <c r="B49" s="19"/>
      <c r="C49" s="16">
        <v>6370</v>
      </c>
      <c r="D49" s="16" t="s">
        <v>160</v>
      </c>
      <c r="E49" s="18">
        <v>7000000</v>
      </c>
    </row>
    <row r="50" spans="1:6" ht="27" customHeight="1" x14ac:dyDescent="0.35">
      <c r="A50" s="16"/>
      <c r="B50" s="15">
        <v>60095</v>
      </c>
      <c r="C50" s="16"/>
      <c r="D50" s="16" t="s">
        <v>55</v>
      </c>
      <c r="E50" s="25">
        <v>1000</v>
      </c>
      <c r="F50" s="5"/>
    </row>
    <row r="51" spans="1:6" ht="24" customHeight="1" x14ac:dyDescent="0.35">
      <c r="A51" s="19"/>
      <c r="B51" s="20"/>
      <c r="C51" s="16">
        <v>4210</v>
      </c>
      <c r="D51" s="16" t="s">
        <v>18</v>
      </c>
      <c r="E51" s="25">
        <v>500</v>
      </c>
    </row>
    <row r="52" spans="1:6" ht="28.5" customHeight="1" x14ac:dyDescent="0.35">
      <c r="A52" s="19"/>
      <c r="B52" s="20"/>
      <c r="C52" s="36" t="s">
        <v>20</v>
      </c>
      <c r="D52" s="37" t="s">
        <v>21</v>
      </c>
      <c r="E52" s="24" t="s">
        <v>122</v>
      </c>
    </row>
    <row r="53" spans="1:6" ht="25.5" customHeight="1" x14ac:dyDescent="0.35">
      <c r="A53" s="14">
        <v>700</v>
      </c>
      <c r="B53" s="14"/>
      <c r="C53" s="21"/>
      <c r="D53" s="21" t="s">
        <v>41</v>
      </c>
      <c r="E53" s="22">
        <f>SUM(E54+E62)</f>
        <v>366000</v>
      </c>
    </row>
    <row r="54" spans="1:6" ht="21.75" customHeight="1" x14ac:dyDescent="0.35">
      <c r="A54" s="15"/>
      <c r="B54" s="15">
        <v>70005</v>
      </c>
      <c r="C54" s="16"/>
      <c r="D54" s="16" t="s">
        <v>42</v>
      </c>
      <c r="E54" s="27">
        <f>SUM(E55+E56+E57+E58+E59+E60+E61)</f>
        <v>346500</v>
      </c>
    </row>
    <row r="55" spans="1:6" ht="24.75" customHeight="1" x14ac:dyDescent="0.35">
      <c r="A55" s="20"/>
      <c r="B55" s="20"/>
      <c r="C55" s="16">
        <v>4210</v>
      </c>
      <c r="D55" s="16" t="s">
        <v>193</v>
      </c>
      <c r="E55" s="18">
        <v>107000</v>
      </c>
    </row>
    <row r="56" spans="1:6" ht="23.25" customHeight="1" x14ac:dyDescent="0.35">
      <c r="A56" s="15"/>
      <c r="B56" s="15"/>
      <c r="C56" s="16">
        <v>4260</v>
      </c>
      <c r="D56" s="16" t="s">
        <v>134</v>
      </c>
      <c r="E56" s="18">
        <v>50000</v>
      </c>
    </row>
    <row r="57" spans="1:6" ht="27" customHeight="1" x14ac:dyDescent="0.35">
      <c r="A57" s="15"/>
      <c r="B57" s="15"/>
      <c r="C57" s="16">
        <v>4270</v>
      </c>
      <c r="D57" s="16" t="s">
        <v>21</v>
      </c>
      <c r="E57" s="18">
        <v>20000</v>
      </c>
    </row>
    <row r="58" spans="1:6" ht="24" customHeight="1" x14ac:dyDescent="0.35">
      <c r="A58" s="20"/>
      <c r="B58" s="15"/>
      <c r="C58" s="16">
        <v>4300</v>
      </c>
      <c r="D58" s="16" t="s">
        <v>43</v>
      </c>
      <c r="E58" s="18">
        <v>150000</v>
      </c>
    </row>
    <row r="59" spans="1:6" ht="27.75" customHeight="1" x14ac:dyDescent="0.35">
      <c r="A59" s="15"/>
      <c r="B59" s="15"/>
      <c r="C59" s="16">
        <v>4430</v>
      </c>
      <c r="D59" s="16" t="s">
        <v>30</v>
      </c>
      <c r="E59" s="28">
        <v>14000</v>
      </c>
    </row>
    <row r="60" spans="1:6" ht="27.75" customHeight="1" x14ac:dyDescent="0.35">
      <c r="A60" s="15"/>
      <c r="B60" s="15"/>
      <c r="C60" s="16">
        <v>4520</v>
      </c>
      <c r="D60" s="16" t="s">
        <v>116</v>
      </c>
      <c r="E60" s="28">
        <v>5000</v>
      </c>
    </row>
    <row r="61" spans="1:6" ht="23.25" customHeight="1" x14ac:dyDescent="0.35">
      <c r="A61" s="20"/>
      <c r="B61" s="15"/>
      <c r="C61" s="16">
        <v>4610</v>
      </c>
      <c r="D61" s="16" t="s">
        <v>33</v>
      </c>
      <c r="E61" s="18">
        <v>500</v>
      </c>
    </row>
    <row r="62" spans="1:6" ht="23.25" customHeight="1" x14ac:dyDescent="0.35">
      <c r="A62" s="20"/>
      <c r="B62" s="15">
        <v>70007</v>
      </c>
      <c r="C62" s="16"/>
      <c r="D62" s="16" t="s">
        <v>123</v>
      </c>
      <c r="E62" s="27">
        <f>SUM(E63+E64+E65+E66)</f>
        <v>19500</v>
      </c>
    </row>
    <row r="63" spans="1:6" ht="23.25" customHeight="1" x14ac:dyDescent="0.35">
      <c r="A63" s="20"/>
      <c r="B63" s="15"/>
      <c r="C63" s="16">
        <v>4210</v>
      </c>
      <c r="D63" s="16" t="s">
        <v>18</v>
      </c>
      <c r="E63" s="18">
        <v>5000</v>
      </c>
    </row>
    <row r="64" spans="1:6" ht="23.25" customHeight="1" x14ac:dyDescent="0.35">
      <c r="A64" s="20"/>
      <c r="B64" s="15"/>
      <c r="C64" s="16">
        <v>4270</v>
      </c>
      <c r="D64" s="16" t="s">
        <v>21</v>
      </c>
      <c r="E64" s="18">
        <v>5000</v>
      </c>
    </row>
    <row r="65" spans="1:6" ht="23.25" customHeight="1" x14ac:dyDescent="0.35">
      <c r="A65" s="20"/>
      <c r="B65" s="15"/>
      <c r="C65" s="16">
        <v>4300</v>
      </c>
      <c r="D65" s="16" t="s">
        <v>24</v>
      </c>
      <c r="E65" s="18">
        <v>5000</v>
      </c>
    </row>
    <row r="66" spans="1:6" ht="23.25" customHeight="1" x14ac:dyDescent="0.35">
      <c r="A66" s="20"/>
      <c r="B66" s="15"/>
      <c r="C66" s="16">
        <v>4610</v>
      </c>
      <c r="D66" s="16" t="s">
        <v>33</v>
      </c>
      <c r="E66" s="18">
        <v>4500</v>
      </c>
    </row>
    <row r="67" spans="1:6" ht="21" customHeight="1" x14ac:dyDescent="0.35">
      <c r="A67" s="14">
        <v>710</v>
      </c>
      <c r="B67" s="14"/>
      <c r="C67" s="21"/>
      <c r="D67" s="21" t="s">
        <v>44</v>
      </c>
      <c r="E67" s="27">
        <f>SUM(E69)</f>
        <v>100100</v>
      </c>
    </row>
    <row r="68" spans="1:6" ht="25.5" customHeight="1" x14ac:dyDescent="0.35">
      <c r="A68" s="14"/>
      <c r="B68" s="15">
        <v>71004</v>
      </c>
      <c r="C68" s="16"/>
      <c r="D68" s="16" t="s">
        <v>45</v>
      </c>
      <c r="E68" s="27">
        <f>SUM(E69)</f>
        <v>100100</v>
      </c>
    </row>
    <row r="69" spans="1:6" ht="28.5" customHeight="1" x14ac:dyDescent="0.35">
      <c r="A69" s="14"/>
      <c r="B69" s="15"/>
      <c r="C69" s="16">
        <v>4300</v>
      </c>
      <c r="D69" s="16" t="s">
        <v>24</v>
      </c>
      <c r="E69" s="18">
        <v>100100</v>
      </c>
    </row>
    <row r="70" spans="1:6" ht="25.5" customHeight="1" x14ac:dyDescent="0.35">
      <c r="A70" s="14">
        <v>750</v>
      </c>
      <c r="B70" s="14"/>
      <c r="C70" s="21"/>
      <c r="D70" s="21" t="s">
        <v>46</v>
      </c>
      <c r="E70" s="22">
        <f>SUM(E71+E77+E83+E88+E111+E115)</f>
        <v>7066235.3799999999</v>
      </c>
      <c r="F70" s="5"/>
    </row>
    <row r="71" spans="1:6" ht="27" customHeight="1" x14ac:dyDescent="0.35">
      <c r="A71" s="14"/>
      <c r="B71" s="15">
        <v>75011</v>
      </c>
      <c r="C71" s="16"/>
      <c r="D71" s="16" t="s">
        <v>166</v>
      </c>
      <c r="E71" s="27">
        <f>SUM(E72+E73+E74+E75+E76)</f>
        <v>62045</v>
      </c>
    </row>
    <row r="72" spans="1:6" ht="27" customHeight="1" x14ac:dyDescent="0.35">
      <c r="A72" s="14"/>
      <c r="B72" s="15"/>
      <c r="C72" s="16">
        <v>4010</v>
      </c>
      <c r="D72" s="16" t="s">
        <v>12</v>
      </c>
      <c r="E72" s="18">
        <v>44523.53</v>
      </c>
    </row>
    <row r="73" spans="1:6" ht="22.5" customHeight="1" x14ac:dyDescent="0.35">
      <c r="A73" s="14"/>
      <c r="B73" s="15"/>
      <c r="C73" s="16">
        <v>4040</v>
      </c>
      <c r="D73" s="16" t="s">
        <v>13</v>
      </c>
      <c r="E73" s="17">
        <v>4136.07</v>
      </c>
    </row>
    <row r="74" spans="1:6" ht="29.25" customHeight="1" x14ac:dyDescent="0.35">
      <c r="A74" s="14"/>
      <c r="B74" s="15"/>
      <c r="C74" s="16">
        <v>4110</v>
      </c>
      <c r="D74" s="16" t="s">
        <v>14</v>
      </c>
      <c r="E74" s="18">
        <v>8364.59</v>
      </c>
    </row>
    <row r="75" spans="1:6" ht="23.25" customHeight="1" x14ac:dyDescent="0.35">
      <c r="A75" s="14"/>
      <c r="B75" s="15"/>
      <c r="C75" s="16">
        <v>4120</v>
      </c>
      <c r="D75" s="16" t="s">
        <v>112</v>
      </c>
      <c r="E75" s="18">
        <v>1192.1300000000001</v>
      </c>
    </row>
    <row r="76" spans="1:6" ht="24.75" customHeight="1" x14ac:dyDescent="0.35">
      <c r="A76" s="14"/>
      <c r="B76" s="15"/>
      <c r="C76" s="16">
        <v>4440</v>
      </c>
      <c r="D76" s="16" t="s">
        <v>31</v>
      </c>
      <c r="E76" s="17">
        <v>3828.68</v>
      </c>
    </row>
    <row r="77" spans="1:6" ht="26.25" customHeight="1" x14ac:dyDescent="0.35">
      <c r="A77" s="15"/>
      <c r="B77" s="15">
        <v>75011</v>
      </c>
      <c r="C77" s="16"/>
      <c r="D77" s="16" t="s">
        <v>167</v>
      </c>
      <c r="E77" s="27">
        <f>SUM(E78+E79+E80+E81+E82)</f>
        <v>33453</v>
      </c>
    </row>
    <row r="78" spans="1:6" ht="28.5" customHeight="1" x14ac:dyDescent="0.35">
      <c r="A78" s="15"/>
      <c r="B78" s="15"/>
      <c r="C78" s="16">
        <v>4010</v>
      </c>
      <c r="D78" s="16" t="s">
        <v>12</v>
      </c>
      <c r="E78" s="18">
        <v>24852.68</v>
      </c>
    </row>
    <row r="79" spans="1:6" ht="25.5" customHeight="1" x14ac:dyDescent="0.35">
      <c r="A79" s="15"/>
      <c r="B79" s="15"/>
      <c r="C79" s="16">
        <v>4040</v>
      </c>
      <c r="D79" s="16" t="s">
        <v>13</v>
      </c>
      <c r="E79" s="18">
        <v>2308.7199999999998</v>
      </c>
    </row>
    <row r="80" spans="1:6" ht="24.75" customHeight="1" x14ac:dyDescent="0.35">
      <c r="A80" s="15"/>
      <c r="B80" s="15"/>
      <c r="C80" s="16">
        <v>4110</v>
      </c>
      <c r="D80" s="16" t="s">
        <v>14</v>
      </c>
      <c r="E80" s="18">
        <v>4668.99</v>
      </c>
    </row>
    <row r="81" spans="1:1025" ht="27.75" customHeight="1" x14ac:dyDescent="0.35">
      <c r="A81" s="15"/>
      <c r="B81" s="15"/>
      <c r="C81" s="16">
        <v>4120</v>
      </c>
      <c r="D81" s="16" t="s">
        <v>112</v>
      </c>
      <c r="E81" s="18">
        <v>665.44</v>
      </c>
    </row>
    <row r="82" spans="1:1025" ht="27" customHeight="1" x14ac:dyDescent="0.35">
      <c r="A82" s="15"/>
      <c r="B82" s="15"/>
      <c r="C82" s="16">
        <v>4440</v>
      </c>
      <c r="D82" s="16" t="s">
        <v>31</v>
      </c>
      <c r="E82" s="17">
        <v>957.17</v>
      </c>
    </row>
    <row r="83" spans="1:1025" ht="19.5" customHeight="1" x14ac:dyDescent="0.35">
      <c r="A83" s="15"/>
      <c r="B83" s="15">
        <v>75022</v>
      </c>
      <c r="C83" s="16"/>
      <c r="D83" s="16" t="s">
        <v>47</v>
      </c>
      <c r="E83" s="22">
        <f>SUM(E84+E85+E86+E87)</f>
        <v>279680</v>
      </c>
    </row>
    <row r="84" spans="1:1025" ht="23.25" customHeight="1" x14ac:dyDescent="0.35">
      <c r="A84" s="15"/>
      <c r="B84" s="15"/>
      <c r="C84" s="16">
        <v>3030</v>
      </c>
      <c r="D84" s="16" t="s">
        <v>48</v>
      </c>
      <c r="E84" s="18">
        <v>262680</v>
      </c>
    </row>
    <row r="85" spans="1:1025" ht="24.75" customHeight="1" x14ac:dyDescent="0.35">
      <c r="A85" s="15"/>
      <c r="B85" s="15"/>
      <c r="C85" s="16">
        <v>4210</v>
      </c>
      <c r="D85" s="16" t="s">
        <v>18</v>
      </c>
      <c r="E85" s="18">
        <v>6000</v>
      </c>
    </row>
    <row r="86" spans="1:1025" ht="25.5" customHeight="1" x14ac:dyDescent="0.35">
      <c r="A86" s="15"/>
      <c r="B86" s="15"/>
      <c r="C86" s="16">
        <v>4300</v>
      </c>
      <c r="D86" s="16" t="s">
        <v>24</v>
      </c>
      <c r="E86" s="18">
        <v>10000</v>
      </c>
    </row>
    <row r="87" spans="1:1025" ht="24.75" customHeight="1" x14ac:dyDescent="0.35">
      <c r="A87" s="15"/>
      <c r="B87" s="15"/>
      <c r="C87" s="16">
        <v>4360</v>
      </c>
      <c r="D87" s="16" t="s">
        <v>26</v>
      </c>
      <c r="E87" s="18">
        <v>1000</v>
      </c>
    </row>
    <row r="88" spans="1:1025" ht="21" customHeight="1" x14ac:dyDescent="0.35">
      <c r="A88" s="15"/>
      <c r="B88" s="15">
        <v>75023</v>
      </c>
      <c r="C88" s="16"/>
      <c r="D88" s="16" t="s">
        <v>50</v>
      </c>
      <c r="E88" s="22">
        <f>SUM(E89+E90+E91+E92+E93+E94+E95+E96+E97+E98+E99+E100+E101+E102+E103+E104+E105+E106+E107+E108+E109+E110)</f>
        <v>6367357.3799999999</v>
      </c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  <c r="AMK88"/>
    </row>
    <row r="89" spans="1:1025" ht="27" customHeight="1" x14ac:dyDescent="0.35">
      <c r="A89" s="15"/>
      <c r="B89" s="15"/>
      <c r="C89" s="16">
        <v>3020</v>
      </c>
      <c r="D89" s="16" t="s">
        <v>11</v>
      </c>
      <c r="E89" s="18">
        <v>12000</v>
      </c>
    </row>
    <row r="90" spans="1:1025" ht="27" customHeight="1" x14ac:dyDescent="0.35">
      <c r="A90" s="15"/>
      <c r="B90" s="15"/>
      <c r="C90" s="16">
        <v>3030</v>
      </c>
      <c r="D90" s="16" t="s">
        <v>48</v>
      </c>
      <c r="E90" s="18">
        <v>2000</v>
      </c>
    </row>
    <row r="91" spans="1:1025" ht="29.25" customHeight="1" x14ac:dyDescent="0.35">
      <c r="A91" s="20"/>
      <c r="B91" s="20"/>
      <c r="C91" s="16">
        <v>4010</v>
      </c>
      <c r="D91" s="16" t="s">
        <v>200</v>
      </c>
      <c r="E91" s="18">
        <v>4239000</v>
      </c>
    </row>
    <row r="92" spans="1:1025" ht="25.5" customHeight="1" x14ac:dyDescent="0.35">
      <c r="A92" s="20"/>
      <c r="B92" s="15"/>
      <c r="C92" s="16">
        <v>4040</v>
      </c>
      <c r="D92" s="16" t="s">
        <v>201</v>
      </c>
      <c r="E92" s="18">
        <v>341000</v>
      </c>
      <c r="F92" s="5"/>
    </row>
    <row r="93" spans="1:1025" ht="30" customHeight="1" x14ac:dyDescent="0.35">
      <c r="A93" s="20"/>
      <c r="B93" s="20"/>
      <c r="C93" s="16">
        <v>4100</v>
      </c>
      <c r="D93" s="16" t="s">
        <v>51</v>
      </c>
      <c r="E93" s="18">
        <v>84000</v>
      </c>
    </row>
    <row r="94" spans="1:1025" ht="26.25" customHeight="1" x14ac:dyDescent="0.35">
      <c r="A94" s="20"/>
      <c r="B94" s="15"/>
      <c r="C94" s="16">
        <v>4110</v>
      </c>
      <c r="D94" s="16" t="s">
        <v>202</v>
      </c>
      <c r="E94" s="18">
        <v>765000</v>
      </c>
    </row>
    <row r="95" spans="1:1025" ht="22.5" customHeight="1" x14ac:dyDescent="0.35">
      <c r="A95" s="20"/>
      <c r="B95" s="15"/>
      <c r="C95" s="16">
        <v>4120</v>
      </c>
      <c r="D95" s="16" t="s">
        <v>203</v>
      </c>
      <c r="E95" s="18">
        <v>107000</v>
      </c>
    </row>
    <row r="96" spans="1:1025" ht="22.5" customHeight="1" x14ac:dyDescent="0.35">
      <c r="A96" s="20"/>
      <c r="B96" s="15"/>
      <c r="C96" s="16">
        <v>4170</v>
      </c>
      <c r="D96" s="16" t="s">
        <v>168</v>
      </c>
      <c r="E96" s="18">
        <v>50000</v>
      </c>
    </row>
    <row r="97" spans="1:5" ht="30.5" customHeight="1" x14ac:dyDescent="0.35">
      <c r="A97" s="20"/>
      <c r="B97" s="20"/>
      <c r="C97" s="16">
        <v>4210</v>
      </c>
      <c r="D97" s="16" t="s">
        <v>194</v>
      </c>
      <c r="E97" s="18">
        <v>195000</v>
      </c>
    </row>
    <row r="98" spans="1:5" ht="20.25" customHeight="1" x14ac:dyDescent="0.35">
      <c r="A98" s="20"/>
      <c r="B98" s="20"/>
      <c r="C98" s="16">
        <v>4220</v>
      </c>
      <c r="D98" s="16" t="s">
        <v>49</v>
      </c>
      <c r="E98" s="18">
        <v>9500</v>
      </c>
    </row>
    <row r="99" spans="1:5" ht="21" customHeight="1" x14ac:dyDescent="0.35">
      <c r="A99" s="19"/>
      <c r="B99" s="19"/>
      <c r="C99" s="16">
        <v>4260</v>
      </c>
      <c r="D99" s="16" t="s">
        <v>135</v>
      </c>
      <c r="E99" s="18">
        <v>100000</v>
      </c>
    </row>
    <row r="100" spans="1:5" ht="24" customHeight="1" x14ac:dyDescent="0.35">
      <c r="A100" s="19"/>
      <c r="B100" s="19"/>
      <c r="C100" s="16">
        <v>4270</v>
      </c>
      <c r="D100" s="16" t="s">
        <v>52</v>
      </c>
      <c r="E100" s="18">
        <v>25000</v>
      </c>
    </row>
    <row r="101" spans="1:5" ht="26.25" customHeight="1" x14ac:dyDescent="0.35">
      <c r="A101" s="16"/>
      <c r="B101" s="16"/>
      <c r="C101" s="16">
        <v>4280</v>
      </c>
      <c r="D101" s="16" t="s">
        <v>136</v>
      </c>
      <c r="E101" s="18">
        <v>10000</v>
      </c>
    </row>
    <row r="102" spans="1:5" ht="29.25" customHeight="1" x14ac:dyDescent="0.35">
      <c r="A102" s="19"/>
      <c r="B102" s="19"/>
      <c r="C102" s="16">
        <v>4300</v>
      </c>
      <c r="D102" s="16" t="s">
        <v>204</v>
      </c>
      <c r="E102" s="18">
        <v>250000</v>
      </c>
    </row>
    <row r="103" spans="1:5" ht="29.25" customHeight="1" x14ac:dyDescent="0.35">
      <c r="A103" s="19"/>
      <c r="B103" s="19"/>
      <c r="C103" s="16">
        <v>4360</v>
      </c>
      <c r="D103" s="16" t="s">
        <v>53</v>
      </c>
      <c r="E103" s="18">
        <v>15000</v>
      </c>
    </row>
    <row r="104" spans="1:5" ht="24" customHeight="1" x14ac:dyDescent="0.35">
      <c r="A104" s="19"/>
      <c r="B104" s="16"/>
      <c r="C104" s="16">
        <v>4410</v>
      </c>
      <c r="D104" s="16" t="s">
        <v>137</v>
      </c>
      <c r="E104" s="18">
        <v>12000</v>
      </c>
    </row>
    <row r="105" spans="1:5" ht="24.75" customHeight="1" x14ac:dyDescent="0.35">
      <c r="A105" s="19"/>
      <c r="B105" s="19"/>
      <c r="C105" s="16">
        <v>4430</v>
      </c>
      <c r="D105" s="16" t="s">
        <v>30</v>
      </c>
      <c r="E105" s="18">
        <v>50000</v>
      </c>
    </row>
    <row r="106" spans="1:5" ht="27.25" customHeight="1" x14ac:dyDescent="0.35">
      <c r="A106" s="19"/>
      <c r="B106" s="16"/>
      <c r="C106" s="16">
        <v>4440</v>
      </c>
      <c r="D106" s="16" t="s">
        <v>31</v>
      </c>
      <c r="E106" s="17">
        <v>88857.38</v>
      </c>
    </row>
    <row r="107" spans="1:5" ht="27.25" customHeight="1" x14ac:dyDescent="0.35">
      <c r="A107" s="19"/>
      <c r="B107" s="16"/>
      <c r="C107" s="16">
        <v>4510</v>
      </c>
      <c r="D107" s="16" t="s">
        <v>128</v>
      </c>
      <c r="E107" s="17">
        <v>500</v>
      </c>
    </row>
    <row r="108" spans="1:5" ht="27.25" customHeight="1" x14ac:dyDescent="0.35">
      <c r="A108" s="19"/>
      <c r="B108" s="16"/>
      <c r="C108" s="16">
        <v>4520</v>
      </c>
      <c r="D108" s="16" t="s">
        <v>116</v>
      </c>
      <c r="E108" s="17">
        <v>500</v>
      </c>
    </row>
    <row r="109" spans="1:5" ht="24.75" customHeight="1" x14ac:dyDescent="0.35">
      <c r="A109" s="19"/>
      <c r="B109" s="19"/>
      <c r="C109" s="16">
        <v>4610</v>
      </c>
      <c r="D109" s="16" t="s">
        <v>33</v>
      </c>
      <c r="E109" s="18">
        <v>1000</v>
      </c>
    </row>
    <row r="110" spans="1:5" ht="27" customHeight="1" x14ac:dyDescent="0.35">
      <c r="A110" s="19"/>
      <c r="B110" s="16"/>
      <c r="C110" s="16">
        <v>4700</v>
      </c>
      <c r="D110" s="16" t="s">
        <v>71</v>
      </c>
      <c r="E110" s="18">
        <v>10000</v>
      </c>
    </row>
    <row r="111" spans="1:5" ht="24.75" customHeight="1" x14ac:dyDescent="0.35">
      <c r="A111" s="16"/>
      <c r="B111" s="15">
        <v>75075</v>
      </c>
      <c r="C111" s="16"/>
      <c r="D111" s="16" t="s">
        <v>54</v>
      </c>
      <c r="E111" s="22">
        <f>SUM(E112+E113+E114)</f>
        <v>138000</v>
      </c>
    </row>
    <row r="112" spans="1:5" ht="30" customHeight="1" x14ac:dyDescent="0.35">
      <c r="A112" s="19"/>
      <c r="B112" s="16"/>
      <c r="C112" s="16">
        <v>4170</v>
      </c>
      <c r="D112" s="16" t="s">
        <v>16</v>
      </c>
      <c r="E112" s="18">
        <v>13000</v>
      </c>
    </row>
    <row r="113" spans="1:5" ht="26.25" customHeight="1" x14ac:dyDescent="0.35">
      <c r="A113" s="19"/>
      <c r="B113" s="19"/>
      <c r="C113" s="16">
        <v>4210</v>
      </c>
      <c r="D113" s="16" t="s">
        <v>18</v>
      </c>
      <c r="E113" s="18">
        <v>25000</v>
      </c>
    </row>
    <row r="114" spans="1:5" ht="27.75" customHeight="1" x14ac:dyDescent="0.35">
      <c r="A114" s="19"/>
      <c r="B114" s="19"/>
      <c r="C114" s="16">
        <v>4300</v>
      </c>
      <c r="D114" s="16" t="s">
        <v>195</v>
      </c>
      <c r="E114" s="18">
        <v>100000</v>
      </c>
    </row>
    <row r="115" spans="1:5" ht="24.75" customHeight="1" x14ac:dyDescent="0.35">
      <c r="A115" s="19"/>
      <c r="B115" s="15">
        <v>75095</v>
      </c>
      <c r="C115" s="19"/>
      <c r="D115" s="16" t="s">
        <v>55</v>
      </c>
      <c r="E115" s="22">
        <f>SUM(E116+E117+E118)</f>
        <v>185700</v>
      </c>
    </row>
    <row r="116" spans="1:5" ht="22.5" customHeight="1" x14ac:dyDescent="0.35">
      <c r="A116" s="16"/>
      <c r="B116" s="15"/>
      <c r="C116" s="16">
        <v>3030</v>
      </c>
      <c r="D116" s="16" t="s">
        <v>48</v>
      </c>
      <c r="E116" s="18">
        <v>182400</v>
      </c>
    </row>
    <row r="117" spans="1:5" ht="21.75" customHeight="1" x14ac:dyDescent="0.35">
      <c r="A117" s="16"/>
      <c r="B117" s="16"/>
      <c r="C117" s="16">
        <v>4210</v>
      </c>
      <c r="D117" s="16" t="s">
        <v>18</v>
      </c>
      <c r="E117" s="18">
        <v>3000</v>
      </c>
    </row>
    <row r="118" spans="1:5" ht="23.25" customHeight="1" x14ac:dyDescent="0.35">
      <c r="A118" s="16"/>
      <c r="B118" s="16"/>
      <c r="C118" s="16">
        <v>4300</v>
      </c>
      <c r="D118" s="16" t="s">
        <v>24</v>
      </c>
      <c r="E118" s="18">
        <v>300</v>
      </c>
    </row>
    <row r="119" spans="1:5" ht="25.5" customHeight="1" x14ac:dyDescent="0.35">
      <c r="A119" s="14">
        <v>751</v>
      </c>
      <c r="B119" s="14"/>
      <c r="C119" s="21"/>
      <c r="D119" s="21" t="s">
        <v>56</v>
      </c>
      <c r="E119" s="29">
        <f>SUM(E120)</f>
        <v>1876.0000000000002</v>
      </c>
    </row>
    <row r="120" spans="1:5" ht="24" customHeight="1" x14ac:dyDescent="0.35">
      <c r="A120" s="15"/>
      <c r="B120" s="15">
        <v>75101</v>
      </c>
      <c r="C120" s="16"/>
      <c r="D120" s="16" t="s">
        <v>57</v>
      </c>
      <c r="E120" s="30">
        <f>SUM(E121+E122+E123)</f>
        <v>1876.0000000000002</v>
      </c>
    </row>
    <row r="121" spans="1:5" ht="24" customHeight="1" x14ac:dyDescent="0.35">
      <c r="A121" s="15"/>
      <c r="B121" s="15"/>
      <c r="C121" s="16">
        <v>4010</v>
      </c>
      <c r="D121" s="16" t="s">
        <v>12</v>
      </c>
      <c r="E121" s="27">
        <v>1568.39</v>
      </c>
    </row>
    <row r="122" spans="1:5" ht="23.25" customHeight="1" x14ac:dyDescent="0.35">
      <c r="A122" s="15"/>
      <c r="B122" s="15"/>
      <c r="C122" s="16">
        <v>4110</v>
      </c>
      <c r="D122" s="16" t="s">
        <v>14</v>
      </c>
      <c r="E122" s="17">
        <v>269.23</v>
      </c>
    </row>
    <row r="123" spans="1:5" ht="23.25" customHeight="1" x14ac:dyDescent="0.35">
      <c r="A123" s="15"/>
      <c r="B123" s="15"/>
      <c r="C123" s="16">
        <v>4120</v>
      </c>
      <c r="D123" s="16" t="s">
        <v>112</v>
      </c>
      <c r="E123" s="17">
        <v>38.380000000000003</v>
      </c>
    </row>
    <row r="124" spans="1:5" ht="23.25" customHeight="1" x14ac:dyDescent="0.35">
      <c r="A124" s="14">
        <v>752</v>
      </c>
      <c r="B124" s="14"/>
      <c r="C124" s="21"/>
      <c r="D124" s="21" t="s">
        <v>169</v>
      </c>
      <c r="E124" s="29">
        <f>SUM(E125)</f>
        <v>2000</v>
      </c>
    </row>
    <row r="125" spans="1:5" ht="23.25" customHeight="1" x14ac:dyDescent="0.35">
      <c r="A125" s="15"/>
      <c r="B125" s="15">
        <v>75224</v>
      </c>
      <c r="C125" s="16"/>
      <c r="D125" s="16" t="s">
        <v>170</v>
      </c>
      <c r="E125" s="30">
        <f>SUM(E126+E127)</f>
        <v>2000</v>
      </c>
    </row>
    <row r="126" spans="1:5" ht="23.25" customHeight="1" x14ac:dyDescent="0.35">
      <c r="A126" s="15"/>
      <c r="B126" s="15"/>
      <c r="C126" s="16">
        <v>4210</v>
      </c>
      <c r="D126" s="16" t="s">
        <v>18</v>
      </c>
      <c r="E126" s="17">
        <v>1000</v>
      </c>
    </row>
    <row r="127" spans="1:5" ht="23.25" customHeight="1" x14ac:dyDescent="0.35">
      <c r="A127" s="15"/>
      <c r="B127" s="15"/>
      <c r="C127" s="16">
        <v>4300</v>
      </c>
      <c r="D127" s="16" t="s">
        <v>24</v>
      </c>
      <c r="E127" s="17">
        <v>1000</v>
      </c>
    </row>
    <row r="128" spans="1:5" ht="22.5" customHeight="1" x14ac:dyDescent="0.35">
      <c r="A128" s="14">
        <v>754</v>
      </c>
      <c r="B128" s="14"/>
      <c r="C128" s="21"/>
      <c r="D128" s="21" t="s">
        <v>58</v>
      </c>
      <c r="E128" s="22">
        <f>SUM(E129+E140+E142)</f>
        <v>558404.32000000007</v>
      </c>
    </row>
    <row r="129" spans="1:1025" ht="24" customHeight="1" x14ac:dyDescent="0.35">
      <c r="A129" s="20"/>
      <c r="B129" s="15">
        <v>75412</v>
      </c>
      <c r="C129" s="16"/>
      <c r="D129" s="16" t="s">
        <v>59</v>
      </c>
      <c r="E129" s="27">
        <f>SUM(E130+E131+E132+E133+E134+E135+E136+E137+E138+E139)</f>
        <v>531904.32000000007</v>
      </c>
    </row>
    <row r="130" spans="1:1025" ht="39" customHeight="1" x14ac:dyDescent="0.35">
      <c r="A130" s="20"/>
      <c r="B130" s="15"/>
      <c r="C130" s="16">
        <v>2820</v>
      </c>
      <c r="D130" s="16" t="s">
        <v>181</v>
      </c>
      <c r="E130" s="27">
        <v>18000</v>
      </c>
    </row>
    <row r="131" spans="1:1025" ht="39.75" customHeight="1" x14ac:dyDescent="0.35">
      <c r="A131" s="20"/>
      <c r="B131" s="15"/>
      <c r="C131" s="16">
        <v>3030</v>
      </c>
      <c r="D131" s="16" t="s">
        <v>142</v>
      </c>
      <c r="E131" s="18">
        <v>65000</v>
      </c>
    </row>
    <row r="132" spans="1:1025" s="5" customFormat="1" ht="153.5" customHeight="1" x14ac:dyDescent="0.35">
      <c r="A132" s="20"/>
      <c r="B132" s="20"/>
      <c r="C132" s="16">
        <v>4210</v>
      </c>
      <c r="D132" s="16" t="s">
        <v>214</v>
      </c>
      <c r="E132" s="18">
        <v>130000</v>
      </c>
    </row>
    <row r="133" spans="1:1025" ht="47.25" customHeight="1" x14ac:dyDescent="0.35">
      <c r="A133" s="20"/>
      <c r="B133" s="20"/>
      <c r="C133" s="16">
        <v>4260</v>
      </c>
      <c r="D133" s="16" t="s">
        <v>143</v>
      </c>
      <c r="E133" s="18">
        <v>10000</v>
      </c>
    </row>
    <row r="134" spans="1:1025" ht="62" customHeight="1" x14ac:dyDescent="0.35">
      <c r="A134" s="20"/>
      <c r="B134" s="20"/>
      <c r="C134" s="16">
        <v>4270</v>
      </c>
      <c r="D134" s="16" t="s">
        <v>171</v>
      </c>
      <c r="E134" s="18">
        <v>31000</v>
      </c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  <c r="PZ134"/>
      <c r="QA134"/>
      <c r="QB134"/>
      <c r="QC134"/>
      <c r="QD134"/>
      <c r="QE134"/>
      <c r="QF134"/>
      <c r="QG134"/>
      <c r="QH134"/>
      <c r="QI134"/>
      <c r="QJ134"/>
      <c r="QK134"/>
      <c r="QL134"/>
      <c r="QM134"/>
      <c r="QN134"/>
      <c r="QO134"/>
      <c r="QP134"/>
      <c r="QQ134"/>
      <c r="QR134"/>
      <c r="QS134"/>
      <c r="QT134"/>
      <c r="QU134"/>
      <c r="QV134"/>
      <c r="QW134"/>
      <c r="QX134"/>
      <c r="QY134"/>
      <c r="QZ134"/>
      <c r="RA134"/>
      <c r="RB134"/>
      <c r="RC134"/>
      <c r="RD134"/>
      <c r="RE134"/>
      <c r="RF134"/>
      <c r="RG134"/>
      <c r="RH134"/>
      <c r="RI134"/>
      <c r="RJ134"/>
      <c r="RK134"/>
      <c r="RL134"/>
      <c r="RM134"/>
      <c r="RN134"/>
      <c r="RO134"/>
      <c r="RP134"/>
      <c r="RQ134"/>
      <c r="RR134"/>
      <c r="RS134"/>
      <c r="RT134"/>
      <c r="RU134"/>
      <c r="RV134"/>
      <c r="RW134"/>
      <c r="RX134"/>
      <c r="RY134"/>
      <c r="RZ134"/>
      <c r="SA134"/>
      <c r="SB134"/>
      <c r="SC134"/>
      <c r="SD134"/>
      <c r="SE134"/>
      <c r="SF134"/>
      <c r="SG134"/>
      <c r="SH134"/>
      <c r="SI134"/>
      <c r="SJ134"/>
      <c r="SK134"/>
      <c r="SL134"/>
      <c r="SM134"/>
      <c r="SN134"/>
      <c r="SO134"/>
      <c r="SP134"/>
      <c r="SQ134"/>
      <c r="SR134"/>
      <c r="SS134"/>
      <c r="ST134"/>
      <c r="SU134"/>
      <c r="SV134"/>
      <c r="SW134"/>
      <c r="SX134"/>
      <c r="SY134"/>
      <c r="SZ134"/>
      <c r="TA134"/>
      <c r="TB134"/>
      <c r="TC134"/>
      <c r="TD134"/>
      <c r="TE134"/>
      <c r="TF134"/>
      <c r="TG134"/>
      <c r="TH134"/>
      <c r="TI134"/>
      <c r="TJ134"/>
      <c r="TK134"/>
      <c r="TL134"/>
      <c r="TM134"/>
      <c r="TN134"/>
      <c r="TO134"/>
      <c r="TP134"/>
      <c r="TQ134"/>
      <c r="TR134"/>
      <c r="TS134"/>
      <c r="TT134"/>
      <c r="TU134"/>
      <c r="TV134"/>
      <c r="TW134"/>
      <c r="TX134"/>
      <c r="TY134"/>
      <c r="TZ134"/>
      <c r="UA134"/>
      <c r="UB134"/>
      <c r="UC134"/>
      <c r="UD134"/>
      <c r="UE134"/>
      <c r="UF134"/>
      <c r="UG134"/>
      <c r="UH134"/>
      <c r="UI134"/>
      <c r="UJ134"/>
      <c r="UK134"/>
      <c r="UL134"/>
      <c r="UM134"/>
      <c r="UN134"/>
      <c r="UO134"/>
      <c r="UP134"/>
      <c r="UQ134"/>
      <c r="UR134"/>
      <c r="US134"/>
      <c r="UT134"/>
      <c r="UU134"/>
      <c r="UV134"/>
      <c r="UW134"/>
      <c r="UX134"/>
      <c r="UY134"/>
      <c r="UZ134"/>
      <c r="VA134"/>
      <c r="VB134"/>
      <c r="VC134"/>
      <c r="VD134"/>
      <c r="VE134"/>
      <c r="VF134"/>
      <c r="VG134"/>
      <c r="VH134"/>
      <c r="VI134"/>
      <c r="VJ134"/>
      <c r="VK134"/>
      <c r="VL134"/>
      <c r="VM134"/>
      <c r="VN134"/>
      <c r="VO134"/>
      <c r="VP134"/>
      <c r="VQ134"/>
      <c r="VR134"/>
      <c r="VS134"/>
      <c r="VT134"/>
      <c r="VU134"/>
      <c r="VV134"/>
      <c r="VW134"/>
      <c r="VX134"/>
      <c r="VY134"/>
      <c r="VZ134"/>
      <c r="WA134"/>
      <c r="WB134"/>
      <c r="WC134"/>
      <c r="WD134"/>
      <c r="WE134"/>
      <c r="WF134"/>
      <c r="WG134"/>
      <c r="WH134"/>
      <c r="WI134"/>
      <c r="WJ134"/>
      <c r="WK134"/>
      <c r="WL134"/>
      <c r="WM134"/>
      <c r="WN134"/>
      <c r="WO134"/>
      <c r="WP134"/>
      <c r="WQ134"/>
      <c r="WR134"/>
      <c r="WS134"/>
      <c r="WT134"/>
      <c r="WU134"/>
      <c r="WV134"/>
      <c r="WW134"/>
      <c r="WX134"/>
      <c r="WY134"/>
      <c r="WZ134"/>
      <c r="XA134"/>
      <c r="XB134"/>
      <c r="XC134"/>
      <c r="XD134"/>
      <c r="XE134"/>
      <c r="XF134"/>
      <c r="XG134"/>
      <c r="XH134"/>
      <c r="XI134"/>
      <c r="XJ134"/>
      <c r="XK134"/>
      <c r="XL134"/>
      <c r="XM134"/>
      <c r="XN134"/>
      <c r="XO134"/>
      <c r="XP134"/>
      <c r="XQ134"/>
      <c r="XR134"/>
      <c r="XS134"/>
      <c r="XT134"/>
      <c r="XU134"/>
      <c r="XV134"/>
      <c r="XW134"/>
      <c r="XX134"/>
      <c r="XY134"/>
      <c r="XZ134"/>
      <c r="YA134"/>
      <c r="YB134"/>
      <c r="YC134"/>
      <c r="YD134"/>
      <c r="YE134"/>
      <c r="YF134"/>
      <c r="YG134"/>
      <c r="YH134"/>
      <c r="YI134"/>
      <c r="YJ134"/>
      <c r="YK134"/>
      <c r="YL134"/>
      <c r="YM134"/>
      <c r="YN134"/>
      <c r="YO134"/>
      <c r="YP134"/>
      <c r="YQ134"/>
      <c r="YR134"/>
      <c r="YS134"/>
      <c r="YT134"/>
      <c r="YU134"/>
      <c r="YV134"/>
      <c r="YW134"/>
      <c r="YX134"/>
      <c r="YY134"/>
      <c r="YZ134"/>
      <c r="ZA134"/>
      <c r="ZB134"/>
      <c r="ZC134"/>
      <c r="ZD134"/>
      <c r="ZE134"/>
      <c r="ZF134"/>
      <c r="ZG134"/>
      <c r="ZH134"/>
      <c r="ZI134"/>
      <c r="ZJ134"/>
      <c r="ZK134"/>
      <c r="ZL134"/>
      <c r="ZM134"/>
      <c r="ZN134"/>
      <c r="ZO134"/>
      <c r="ZP134"/>
      <c r="ZQ134"/>
      <c r="ZR134"/>
      <c r="ZS134"/>
      <c r="ZT134"/>
      <c r="ZU134"/>
      <c r="ZV134"/>
      <c r="ZW134"/>
      <c r="ZX134"/>
      <c r="ZY134"/>
      <c r="ZZ134"/>
      <c r="AAA134"/>
      <c r="AAB134"/>
      <c r="AAC134"/>
      <c r="AAD134"/>
      <c r="AAE134"/>
      <c r="AAF134"/>
      <c r="AAG134"/>
      <c r="AAH134"/>
      <c r="AAI134"/>
      <c r="AAJ134"/>
      <c r="AAK134"/>
      <c r="AAL134"/>
      <c r="AAM134"/>
      <c r="AAN134"/>
      <c r="AAO134"/>
      <c r="AAP134"/>
      <c r="AAQ134"/>
      <c r="AAR134"/>
      <c r="AAS134"/>
      <c r="AAT134"/>
      <c r="AAU134"/>
      <c r="AAV134"/>
      <c r="AAW134"/>
      <c r="AAX134"/>
      <c r="AAY134"/>
      <c r="AAZ134"/>
      <c r="ABA134"/>
      <c r="ABB134"/>
      <c r="ABC134"/>
      <c r="ABD134"/>
      <c r="ABE134"/>
      <c r="ABF134"/>
      <c r="ABG134"/>
      <c r="ABH134"/>
      <c r="ABI134"/>
      <c r="ABJ134"/>
      <c r="ABK134"/>
      <c r="ABL134"/>
      <c r="ABM134"/>
      <c r="ABN134"/>
      <c r="ABO134"/>
      <c r="ABP134"/>
      <c r="ABQ134"/>
      <c r="ABR134"/>
      <c r="ABS134"/>
      <c r="ABT134"/>
      <c r="ABU134"/>
      <c r="ABV134"/>
      <c r="ABW134"/>
      <c r="ABX134"/>
      <c r="ABY134"/>
      <c r="ABZ134"/>
      <c r="ACA134"/>
      <c r="ACB134"/>
      <c r="ACC134"/>
      <c r="ACD134"/>
      <c r="ACE134"/>
      <c r="ACF134"/>
      <c r="ACG134"/>
      <c r="ACH134"/>
      <c r="ACI134"/>
      <c r="ACJ134"/>
      <c r="ACK134"/>
      <c r="ACL134"/>
      <c r="ACM134"/>
      <c r="ACN134"/>
      <c r="ACO134"/>
      <c r="ACP134"/>
      <c r="ACQ134"/>
      <c r="ACR134"/>
      <c r="ACS134"/>
      <c r="ACT134"/>
      <c r="ACU134"/>
      <c r="ACV134"/>
      <c r="ACW134"/>
      <c r="ACX134"/>
      <c r="ACY134"/>
      <c r="ACZ134"/>
      <c r="ADA134"/>
      <c r="ADB134"/>
      <c r="ADC134"/>
      <c r="ADD134"/>
      <c r="ADE134"/>
      <c r="ADF134"/>
      <c r="ADG134"/>
      <c r="ADH134"/>
      <c r="ADI134"/>
      <c r="ADJ134"/>
      <c r="ADK134"/>
      <c r="ADL134"/>
      <c r="ADM134"/>
      <c r="ADN134"/>
      <c r="ADO134"/>
      <c r="ADP134"/>
      <c r="ADQ134"/>
      <c r="ADR134"/>
      <c r="ADS134"/>
      <c r="ADT134"/>
      <c r="ADU134"/>
      <c r="ADV134"/>
      <c r="ADW134"/>
      <c r="ADX134"/>
      <c r="ADY134"/>
      <c r="ADZ134"/>
      <c r="AEA134"/>
      <c r="AEB134"/>
      <c r="AEC134"/>
      <c r="AED134"/>
      <c r="AEE134"/>
      <c r="AEF134"/>
      <c r="AEG134"/>
      <c r="AEH134"/>
      <c r="AEI134"/>
      <c r="AEJ134"/>
      <c r="AEK134"/>
      <c r="AEL134"/>
      <c r="AEM134"/>
      <c r="AEN134"/>
      <c r="AEO134"/>
      <c r="AEP134"/>
      <c r="AEQ134"/>
      <c r="AER134"/>
      <c r="AES134"/>
      <c r="AET134"/>
      <c r="AEU134"/>
      <c r="AEV134"/>
      <c r="AEW134"/>
      <c r="AEX134"/>
      <c r="AEY134"/>
      <c r="AEZ134"/>
      <c r="AFA134"/>
      <c r="AFB134"/>
      <c r="AFC134"/>
      <c r="AFD134"/>
      <c r="AFE134"/>
      <c r="AFF134"/>
      <c r="AFG134"/>
      <c r="AFH134"/>
      <c r="AFI134"/>
      <c r="AFJ134"/>
      <c r="AFK134"/>
      <c r="AFL134"/>
      <c r="AFM134"/>
      <c r="AFN134"/>
      <c r="AFO134"/>
      <c r="AFP134"/>
      <c r="AFQ134"/>
      <c r="AFR134"/>
      <c r="AFS134"/>
      <c r="AFT134"/>
      <c r="AFU134"/>
      <c r="AFV134"/>
      <c r="AFW134"/>
      <c r="AFX134"/>
      <c r="AFY134"/>
      <c r="AFZ134"/>
      <c r="AGA134"/>
      <c r="AGB134"/>
      <c r="AGC134"/>
      <c r="AGD134"/>
      <c r="AGE134"/>
      <c r="AGF134"/>
      <c r="AGG134"/>
      <c r="AGH134"/>
      <c r="AGI134"/>
      <c r="AGJ134"/>
      <c r="AGK134"/>
      <c r="AGL134"/>
      <c r="AGM134"/>
      <c r="AGN134"/>
      <c r="AGO134"/>
      <c r="AGP134"/>
      <c r="AGQ134"/>
      <c r="AGR134"/>
      <c r="AGS134"/>
      <c r="AGT134"/>
      <c r="AGU134"/>
      <c r="AGV134"/>
      <c r="AGW134"/>
      <c r="AGX134"/>
      <c r="AGY134"/>
      <c r="AGZ134"/>
      <c r="AHA134"/>
      <c r="AHB134"/>
      <c r="AHC134"/>
      <c r="AHD134"/>
      <c r="AHE134"/>
      <c r="AHF134"/>
      <c r="AHG134"/>
      <c r="AHH134"/>
      <c r="AHI134"/>
      <c r="AHJ134"/>
      <c r="AHK134"/>
      <c r="AHL134"/>
      <c r="AHM134"/>
      <c r="AHN134"/>
      <c r="AHO134"/>
      <c r="AHP134"/>
      <c r="AHQ134"/>
      <c r="AHR134"/>
      <c r="AHS134"/>
      <c r="AHT134"/>
      <c r="AHU134"/>
      <c r="AHV134"/>
      <c r="AHW134"/>
      <c r="AHX134"/>
      <c r="AHY134"/>
      <c r="AHZ134"/>
      <c r="AIA134"/>
      <c r="AIB134"/>
      <c r="AIC134"/>
      <c r="AID134"/>
      <c r="AIE134"/>
      <c r="AIF134"/>
      <c r="AIG134"/>
      <c r="AIH134"/>
      <c r="AII134"/>
      <c r="AIJ134"/>
      <c r="AIK134"/>
      <c r="AIL134"/>
      <c r="AIM134"/>
      <c r="AIN134"/>
      <c r="AIO134"/>
      <c r="AIP134"/>
      <c r="AIQ134"/>
      <c r="AIR134"/>
      <c r="AIS134"/>
      <c r="AIT134"/>
      <c r="AIU134"/>
      <c r="AIV134"/>
      <c r="AIW134"/>
      <c r="AIX134"/>
      <c r="AIY134"/>
      <c r="AIZ134"/>
      <c r="AJA134"/>
      <c r="AJB134"/>
      <c r="AJC134"/>
      <c r="AJD134"/>
      <c r="AJE134"/>
      <c r="AJF134"/>
      <c r="AJG134"/>
      <c r="AJH134"/>
      <c r="AJI134"/>
      <c r="AJJ134"/>
      <c r="AJK134"/>
      <c r="AJL134"/>
      <c r="AJM134"/>
      <c r="AJN134"/>
      <c r="AJO134"/>
      <c r="AJP134"/>
      <c r="AJQ134"/>
      <c r="AJR134"/>
      <c r="AJS134"/>
      <c r="AJT134"/>
      <c r="AJU134"/>
      <c r="AJV134"/>
      <c r="AJW134"/>
      <c r="AJX134"/>
      <c r="AJY134"/>
      <c r="AJZ134"/>
      <c r="AKA134"/>
      <c r="AKB134"/>
      <c r="AKC134"/>
      <c r="AKD134"/>
      <c r="AKE134"/>
      <c r="AKF134"/>
      <c r="AKG134"/>
      <c r="AKH134"/>
      <c r="AKI134"/>
      <c r="AKJ134"/>
      <c r="AKK134"/>
      <c r="AKL134"/>
      <c r="AKM134"/>
      <c r="AKN134"/>
      <c r="AKO134"/>
      <c r="AKP134"/>
      <c r="AKQ134"/>
      <c r="AKR134"/>
      <c r="AKS134"/>
      <c r="AKT134"/>
      <c r="AKU134"/>
      <c r="AKV134"/>
      <c r="AKW134"/>
      <c r="AKX134"/>
      <c r="AKY134"/>
      <c r="AKZ134"/>
      <c r="ALA134"/>
      <c r="ALB134"/>
      <c r="ALC134"/>
      <c r="ALD134"/>
      <c r="ALE134"/>
      <c r="ALF134"/>
      <c r="ALG134"/>
      <c r="ALH134"/>
      <c r="ALI134"/>
      <c r="ALJ134"/>
      <c r="ALK134"/>
      <c r="ALL134"/>
      <c r="ALM134"/>
      <c r="ALN134"/>
      <c r="ALO134"/>
      <c r="ALP134"/>
      <c r="ALQ134"/>
      <c r="ALR134"/>
      <c r="ALS134"/>
      <c r="ALT134"/>
      <c r="ALU134"/>
      <c r="ALV134"/>
      <c r="ALW134"/>
      <c r="ALX134"/>
      <c r="ALY134"/>
      <c r="ALZ134"/>
      <c r="AMA134"/>
      <c r="AMB134"/>
      <c r="AMC134"/>
      <c r="AMD134"/>
      <c r="AME134"/>
      <c r="AMF134"/>
      <c r="AMG134"/>
      <c r="AMH134"/>
      <c r="AMI134"/>
      <c r="AMJ134"/>
      <c r="AMK134"/>
    </row>
    <row r="135" spans="1:1025" ht="46.5" customHeight="1" x14ac:dyDescent="0.35">
      <c r="A135" s="20"/>
      <c r="B135" s="20"/>
      <c r="C135" s="16">
        <v>4280</v>
      </c>
      <c r="D135" s="16" t="s">
        <v>144</v>
      </c>
      <c r="E135" s="18">
        <v>10000</v>
      </c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  <c r="UC135"/>
      <c r="UD135"/>
      <c r="UE135"/>
      <c r="UF135"/>
      <c r="UG135"/>
      <c r="UH135"/>
      <c r="UI135"/>
      <c r="UJ135"/>
      <c r="UK135"/>
      <c r="UL135"/>
      <c r="UM135"/>
      <c r="UN135"/>
      <c r="UO135"/>
      <c r="UP135"/>
      <c r="UQ135"/>
      <c r="UR135"/>
      <c r="US135"/>
      <c r="UT135"/>
      <c r="UU135"/>
      <c r="UV135"/>
      <c r="UW135"/>
      <c r="UX135"/>
      <c r="UY135"/>
      <c r="UZ135"/>
      <c r="VA135"/>
      <c r="VB135"/>
      <c r="VC135"/>
      <c r="VD135"/>
      <c r="VE135"/>
      <c r="VF135"/>
      <c r="VG135"/>
      <c r="VH135"/>
      <c r="VI135"/>
      <c r="VJ135"/>
      <c r="VK135"/>
      <c r="VL135"/>
      <c r="VM135"/>
      <c r="VN135"/>
      <c r="VO135"/>
      <c r="VP135"/>
      <c r="VQ135"/>
      <c r="VR135"/>
      <c r="VS135"/>
      <c r="VT135"/>
      <c r="VU135"/>
      <c r="VV135"/>
      <c r="VW135"/>
      <c r="VX135"/>
      <c r="VY135"/>
      <c r="VZ135"/>
      <c r="WA135"/>
      <c r="WB135"/>
      <c r="WC135"/>
      <c r="WD135"/>
      <c r="WE135"/>
      <c r="WF135"/>
      <c r="WG135"/>
      <c r="WH135"/>
      <c r="WI135"/>
      <c r="WJ135"/>
      <c r="WK135"/>
      <c r="WL135"/>
      <c r="WM135"/>
      <c r="WN135"/>
      <c r="WO135"/>
      <c r="WP135"/>
      <c r="WQ135"/>
      <c r="WR135"/>
      <c r="WS135"/>
      <c r="WT135"/>
      <c r="WU135"/>
      <c r="WV135"/>
      <c r="WW135"/>
      <c r="WX135"/>
      <c r="WY135"/>
      <c r="WZ135"/>
      <c r="XA135"/>
      <c r="XB135"/>
      <c r="XC135"/>
      <c r="XD135"/>
      <c r="XE135"/>
      <c r="XF135"/>
      <c r="XG135"/>
      <c r="XH135"/>
      <c r="XI135"/>
      <c r="XJ135"/>
      <c r="XK135"/>
      <c r="XL135"/>
      <c r="XM135"/>
      <c r="XN135"/>
      <c r="XO135"/>
      <c r="XP135"/>
      <c r="XQ135"/>
      <c r="XR135"/>
      <c r="XS135"/>
      <c r="XT135"/>
      <c r="XU135"/>
      <c r="XV135"/>
      <c r="XW135"/>
      <c r="XX135"/>
      <c r="XY135"/>
      <c r="XZ135"/>
      <c r="YA135"/>
      <c r="YB135"/>
      <c r="YC135"/>
      <c r="YD135"/>
      <c r="YE135"/>
      <c r="YF135"/>
      <c r="YG135"/>
      <c r="YH135"/>
      <c r="YI135"/>
      <c r="YJ135"/>
      <c r="YK135"/>
      <c r="YL135"/>
      <c r="YM135"/>
      <c r="YN135"/>
      <c r="YO135"/>
      <c r="YP135"/>
      <c r="YQ135"/>
      <c r="YR135"/>
      <c r="YS135"/>
      <c r="YT135"/>
      <c r="YU135"/>
      <c r="YV135"/>
      <c r="YW135"/>
      <c r="YX135"/>
      <c r="YY135"/>
      <c r="YZ135"/>
      <c r="ZA135"/>
      <c r="ZB135"/>
      <c r="ZC135"/>
      <c r="ZD135"/>
      <c r="ZE135"/>
      <c r="ZF135"/>
      <c r="ZG135"/>
      <c r="ZH135"/>
      <c r="ZI135"/>
      <c r="ZJ135"/>
      <c r="ZK135"/>
      <c r="ZL135"/>
      <c r="ZM135"/>
      <c r="ZN135"/>
      <c r="ZO135"/>
      <c r="ZP135"/>
      <c r="ZQ135"/>
      <c r="ZR135"/>
      <c r="ZS135"/>
      <c r="ZT135"/>
      <c r="ZU135"/>
      <c r="ZV135"/>
      <c r="ZW135"/>
      <c r="ZX135"/>
      <c r="ZY135"/>
      <c r="ZZ135"/>
      <c r="AAA135"/>
      <c r="AAB135"/>
      <c r="AAC135"/>
      <c r="AAD135"/>
      <c r="AAE135"/>
      <c r="AAF135"/>
      <c r="AAG135"/>
      <c r="AAH135"/>
      <c r="AAI135"/>
      <c r="AAJ135"/>
      <c r="AAK135"/>
      <c r="AAL135"/>
      <c r="AAM135"/>
      <c r="AAN135"/>
      <c r="AAO135"/>
      <c r="AAP135"/>
      <c r="AAQ135"/>
      <c r="AAR135"/>
      <c r="AAS135"/>
      <c r="AAT135"/>
      <c r="AAU135"/>
      <c r="AAV135"/>
      <c r="AAW135"/>
      <c r="AAX135"/>
      <c r="AAY135"/>
      <c r="AAZ135"/>
      <c r="ABA135"/>
      <c r="ABB135"/>
      <c r="ABC135"/>
      <c r="ABD135"/>
      <c r="ABE135"/>
      <c r="ABF135"/>
      <c r="ABG135"/>
      <c r="ABH135"/>
      <c r="ABI135"/>
      <c r="ABJ135"/>
      <c r="ABK135"/>
      <c r="ABL135"/>
      <c r="ABM135"/>
      <c r="ABN135"/>
      <c r="ABO135"/>
      <c r="ABP135"/>
      <c r="ABQ135"/>
      <c r="ABR135"/>
      <c r="ABS135"/>
      <c r="ABT135"/>
      <c r="ABU135"/>
      <c r="ABV135"/>
      <c r="ABW135"/>
      <c r="ABX135"/>
      <c r="ABY135"/>
      <c r="ABZ135"/>
      <c r="ACA135"/>
      <c r="ACB135"/>
      <c r="ACC135"/>
      <c r="ACD135"/>
      <c r="ACE135"/>
      <c r="ACF135"/>
      <c r="ACG135"/>
      <c r="ACH135"/>
      <c r="ACI135"/>
      <c r="ACJ135"/>
      <c r="ACK135"/>
      <c r="ACL135"/>
      <c r="ACM135"/>
      <c r="ACN135"/>
      <c r="ACO135"/>
      <c r="ACP135"/>
      <c r="ACQ135"/>
      <c r="ACR135"/>
      <c r="ACS135"/>
      <c r="ACT135"/>
      <c r="ACU135"/>
      <c r="ACV135"/>
      <c r="ACW135"/>
      <c r="ACX135"/>
      <c r="ACY135"/>
      <c r="ACZ135"/>
      <c r="ADA135"/>
      <c r="ADB135"/>
      <c r="ADC135"/>
      <c r="ADD135"/>
      <c r="ADE135"/>
      <c r="ADF135"/>
      <c r="ADG135"/>
      <c r="ADH135"/>
      <c r="ADI135"/>
      <c r="ADJ135"/>
      <c r="ADK135"/>
      <c r="ADL135"/>
      <c r="ADM135"/>
      <c r="ADN135"/>
      <c r="ADO135"/>
      <c r="ADP135"/>
      <c r="ADQ135"/>
      <c r="ADR135"/>
      <c r="ADS135"/>
      <c r="ADT135"/>
      <c r="ADU135"/>
      <c r="ADV135"/>
      <c r="ADW135"/>
      <c r="ADX135"/>
      <c r="ADY135"/>
      <c r="ADZ135"/>
      <c r="AEA135"/>
      <c r="AEB135"/>
      <c r="AEC135"/>
      <c r="AED135"/>
      <c r="AEE135"/>
      <c r="AEF135"/>
      <c r="AEG135"/>
      <c r="AEH135"/>
      <c r="AEI135"/>
      <c r="AEJ135"/>
      <c r="AEK135"/>
      <c r="AEL135"/>
      <c r="AEM135"/>
      <c r="AEN135"/>
      <c r="AEO135"/>
      <c r="AEP135"/>
      <c r="AEQ135"/>
      <c r="AER135"/>
      <c r="AES135"/>
      <c r="AET135"/>
      <c r="AEU135"/>
      <c r="AEV135"/>
      <c r="AEW135"/>
      <c r="AEX135"/>
      <c r="AEY135"/>
      <c r="AEZ135"/>
      <c r="AFA135"/>
      <c r="AFB135"/>
      <c r="AFC135"/>
      <c r="AFD135"/>
      <c r="AFE135"/>
      <c r="AFF135"/>
      <c r="AFG135"/>
      <c r="AFH135"/>
      <c r="AFI135"/>
      <c r="AFJ135"/>
      <c r="AFK135"/>
      <c r="AFL135"/>
      <c r="AFM135"/>
      <c r="AFN135"/>
      <c r="AFO135"/>
      <c r="AFP135"/>
      <c r="AFQ135"/>
      <c r="AFR135"/>
      <c r="AFS135"/>
      <c r="AFT135"/>
      <c r="AFU135"/>
      <c r="AFV135"/>
      <c r="AFW135"/>
      <c r="AFX135"/>
      <c r="AFY135"/>
      <c r="AFZ135"/>
      <c r="AGA135"/>
      <c r="AGB135"/>
      <c r="AGC135"/>
      <c r="AGD135"/>
      <c r="AGE135"/>
      <c r="AGF135"/>
      <c r="AGG135"/>
      <c r="AGH135"/>
      <c r="AGI135"/>
      <c r="AGJ135"/>
      <c r="AGK135"/>
      <c r="AGL135"/>
      <c r="AGM135"/>
      <c r="AGN135"/>
      <c r="AGO135"/>
      <c r="AGP135"/>
      <c r="AGQ135"/>
      <c r="AGR135"/>
      <c r="AGS135"/>
      <c r="AGT135"/>
      <c r="AGU135"/>
      <c r="AGV135"/>
      <c r="AGW135"/>
      <c r="AGX135"/>
      <c r="AGY135"/>
      <c r="AGZ135"/>
      <c r="AHA135"/>
      <c r="AHB135"/>
      <c r="AHC135"/>
      <c r="AHD135"/>
      <c r="AHE135"/>
      <c r="AHF135"/>
      <c r="AHG135"/>
      <c r="AHH135"/>
      <c r="AHI135"/>
      <c r="AHJ135"/>
      <c r="AHK135"/>
      <c r="AHL135"/>
      <c r="AHM135"/>
      <c r="AHN135"/>
      <c r="AHO135"/>
      <c r="AHP135"/>
      <c r="AHQ135"/>
      <c r="AHR135"/>
      <c r="AHS135"/>
      <c r="AHT135"/>
      <c r="AHU135"/>
      <c r="AHV135"/>
      <c r="AHW135"/>
      <c r="AHX135"/>
      <c r="AHY135"/>
      <c r="AHZ135"/>
      <c r="AIA135"/>
      <c r="AIB135"/>
      <c r="AIC135"/>
      <c r="AID135"/>
      <c r="AIE135"/>
      <c r="AIF135"/>
      <c r="AIG135"/>
      <c r="AIH135"/>
      <c r="AII135"/>
      <c r="AIJ135"/>
      <c r="AIK135"/>
      <c r="AIL135"/>
      <c r="AIM135"/>
      <c r="AIN135"/>
      <c r="AIO135"/>
      <c r="AIP135"/>
      <c r="AIQ135"/>
      <c r="AIR135"/>
      <c r="AIS135"/>
      <c r="AIT135"/>
      <c r="AIU135"/>
      <c r="AIV135"/>
      <c r="AIW135"/>
      <c r="AIX135"/>
      <c r="AIY135"/>
      <c r="AIZ135"/>
      <c r="AJA135"/>
      <c r="AJB135"/>
      <c r="AJC135"/>
      <c r="AJD135"/>
      <c r="AJE135"/>
      <c r="AJF135"/>
      <c r="AJG135"/>
      <c r="AJH135"/>
      <c r="AJI135"/>
      <c r="AJJ135"/>
      <c r="AJK135"/>
      <c r="AJL135"/>
      <c r="AJM135"/>
      <c r="AJN135"/>
      <c r="AJO135"/>
      <c r="AJP135"/>
      <c r="AJQ135"/>
      <c r="AJR135"/>
      <c r="AJS135"/>
      <c r="AJT135"/>
      <c r="AJU135"/>
      <c r="AJV135"/>
      <c r="AJW135"/>
      <c r="AJX135"/>
      <c r="AJY135"/>
      <c r="AJZ135"/>
      <c r="AKA135"/>
      <c r="AKB135"/>
      <c r="AKC135"/>
      <c r="AKD135"/>
      <c r="AKE135"/>
      <c r="AKF135"/>
      <c r="AKG135"/>
      <c r="AKH135"/>
      <c r="AKI135"/>
      <c r="AKJ135"/>
      <c r="AKK135"/>
      <c r="AKL135"/>
      <c r="AKM135"/>
      <c r="AKN135"/>
      <c r="AKO135"/>
      <c r="AKP135"/>
      <c r="AKQ135"/>
      <c r="AKR135"/>
      <c r="AKS135"/>
      <c r="AKT135"/>
      <c r="AKU135"/>
      <c r="AKV135"/>
      <c r="AKW135"/>
      <c r="AKX135"/>
      <c r="AKY135"/>
      <c r="AKZ135"/>
      <c r="ALA135"/>
      <c r="ALB135"/>
      <c r="ALC135"/>
      <c r="ALD135"/>
      <c r="ALE135"/>
      <c r="ALF135"/>
      <c r="ALG135"/>
      <c r="ALH135"/>
      <c r="ALI135"/>
      <c r="ALJ135"/>
      <c r="ALK135"/>
      <c r="ALL135"/>
      <c r="ALM135"/>
      <c r="ALN135"/>
      <c r="ALO135"/>
      <c r="ALP135"/>
      <c r="ALQ135"/>
      <c r="ALR135"/>
      <c r="ALS135"/>
      <c r="ALT135"/>
      <c r="ALU135"/>
      <c r="ALV135"/>
      <c r="ALW135"/>
      <c r="ALX135"/>
      <c r="ALY135"/>
      <c r="ALZ135"/>
      <c r="AMA135"/>
      <c r="AMB135"/>
      <c r="AMC135"/>
      <c r="AMD135"/>
      <c r="AME135"/>
      <c r="AMF135"/>
      <c r="AMG135"/>
      <c r="AMH135"/>
      <c r="AMI135"/>
      <c r="AMJ135"/>
      <c r="AMK135"/>
    </row>
    <row r="136" spans="1:1025" ht="48.75" customHeight="1" x14ac:dyDescent="0.35">
      <c r="A136" s="20"/>
      <c r="B136" s="15"/>
      <c r="C136" s="16">
        <v>4300</v>
      </c>
      <c r="D136" s="16" t="s">
        <v>145</v>
      </c>
      <c r="E136" s="18">
        <v>10000</v>
      </c>
      <c r="F136" s="5"/>
    </row>
    <row r="137" spans="1:1025" ht="23.25" customHeight="1" x14ac:dyDescent="0.35">
      <c r="A137" s="20"/>
      <c r="B137" s="15"/>
      <c r="C137" s="16">
        <v>4360</v>
      </c>
      <c r="D137" s="16" t="s">
        <v>60</v>
      </c>
      <c r="E137" s="18">
        <v>500</v>
      </c>
      <c r="F137" s="5"/>
    </row>
    <row r="138" spans="1:1025" ht="35.25" customHeight="1" x14ac:dyDescent="0.35">
      <c r="A138" s="20"/>
      <c r="B138" s="20"/>
      <c r="C138" s="16">
        <v>4430</v>
      </c>
      <c r="D138" s="16" t="s">
        <v>172</v>
      </c>
      <c r="E138" s="18">
        <v>18000</v>
      </c>
    </row>
    <row r="139" spans="1:1025" ht="36" customHeight="1" x14ac:dyDescent="0.35">
      <c r="A139" s="20"/>
      <c r="B139" s="20"/>
      <c r="C139" s="16">
        <v>6060</v>
      </c>
      <c r="D139" s="16" t="s">
        <v>173</v>
      </c>
      <c r="E139" s="18">
        <v>239404.32</v>
      </c>
    </row>
    <row r="140" spans="1:1025" ht="27.75" customHeight="1" x14ac:dyDescent="0.35">
      <c r="A140" s="15"/>
      <c r="B140" s="15">
        <v>75421</v>
      </c>
      <c r="C140" s="16"/>
      <c r="D140" s="16" t="s">
        <v>61</v>
      </c>
      <c r="E140" s="18">
        <f>SUM(E141)</f>
        <v>1000</v>
      </c>
    </row>
    <row r="141" spans="1:1025" ht="23.25" customHeight="1" x14ac:dyDescent="0.35">
      <c r="A141" s="15"/>
      <c r="B141" s="15"/>
      <c r="C141" s="16">
        <v>4210</v>
      </c>
      <c r="D141" s="16" t="s">
        <v>18</v>
      </c>
      <c r="E141" s="18">
        <v>1000</v>
      </c>
    </row>
    <row r="142" spans="1:1025" ht="23.25" customHeight="1" x14ac:dyDescent="0.35">
      <c r="A142" s="15"/>
      <c r="B142" s="15">
        <v>75495</v>
      </c>
      <c r="C142" s="16"/>
      <c r="D142" s="16" t="s">
        <v>55</v>
      </c>
      <c r="E142" s="18">
        <f>SUM(E143+E144+E145+E146+E147)</f>
        <v>25500</v>
      </c>
      <c r="F142" s="5"/>
    </row>
    <row r="143" spans="1:1025" ht="29.25" customHeight="1" x14ac:dyDescent="0.35">
      <c r="A143" s="15"/>
      <c r="B143" s="15"/>
      <c r="C143" s="16">
        <v>4210</v>
      </c>
      <c r="D143" s="16" t="s">
        <v>18</v>
      </c>
      <c r="E143" s="18">
        <v>1000</v>
      </c>
      <c r="F143" s="5"/>
    </row>
    <row r="144" spans="1:1025" ht="29.25" customHeight="1" x14ac:dyDescent="0.35">
      <c r="A144" s="15"/>
      <c r="B144" s="15"/>
      <c r="C144" s="16">
        <v>4260</v>
      </c>
      <c r="D144" s="16" t="s">
        <v>129</v>
      </c>
      <c r="E144" s="18">
        <v>2000</v>
      </c>
      <c r="F144" s="5"/>
    </row>
    <row r="145" spans="1:6" ht="29.25" customHeight="1" x14ac:dyDescent="0.35">
      <c r="A145" s="15"/>
      <c r="B145" s="15"/>
      <c r="C145" s="16">
        <v>4270</v>
      </c>
      <c r="D145" s="16" t="s">
        <v>21</v>
      </c>
      <c r="E145" s="18">
        <v>1000</v>
      </c>
      <c r="F145" s="5"/>
    </row>
    <row r="146" spans="1:6" ht="22.5" customHeight="1" x14ac:dyDescent="0.35">
      <c r="A146" s="15"/>
      <c r="B146" s="15"/>
      <c r="C146" s="16">
        <v>4430</v>
      </c>
      <c r="D146" s="16" t="s">
        <v>30</v>
      </c>
      <c r="E146" s="18">
        <v>1500</v>
      </c>
      <c r="F146" s="5"/>
    </row>
    <row r="147" spans="1:6" ht="22.5" customHeight="1" x14ac:dyDescent="0.35">
      <c r="A147" s="15"/>
      <c r="B147" s="15"/>
      <c r="C147" s="16">
        <v>6050</v>
      </c>
      <c r="D147" s="16" t="s">
        <v>174</v>
      </c>
      <c r="E147" s="18">
        <v>20000</v>
      </c>
      <c r="F147" s="5"/>
    </row>
    <row r="148" spans="1:6" ht="24.75" customHeight="1" x14ac:dyDescent="0.35">
      <c r="A148" s="14">
        <v>757</v>
      </c>
      <c r="B148" s="14"/>
      <c r="C148" s="21"/>
      <c r="D148" s="21" t="s">
        <v>62</v>
      </c>
      <c r="E148" s="22">
        <f>SUM(E149)</f>
        <v>700000</v>
      </c>
      <c r="F148" s="5"/>
    </row>
    <row r="149" spans="1:6" ht="24.75" customHeight="1" x14ac:dyDescent="0.35">
      <c r="A149" s="15"/>
      <c r="B149" s="15">
        <v>75702</v>
      </c>
      <c r="C149" s="16"/>
      <c r="D149" s="16" t="s">
        <v>63</v>
      </c>
      <c r="E149" s="18">
        <f>SUM(E150)</f>
        <v>700000</v>
      </c>
      <c r="F149" s="5"/>
    </row>
    <row r="150" spans="1:6" ht="30" customHeight="1" x14ac:dyDescent="0.35">
      <c r="A150" s="14"/>
      <c r="B150" s="15"/>
      <c r="C150" s="16">
        <v>8110</v>
      </c>
      <c r="D150" s="16" t="s">
        <v>64</v>
      </c>
      <c r="E150" s="18">
        <v>700000</v>
      </c>
      <c r="F150" s="5"/>
    </row>
    <row r="151" spans="1:6" ht="22.5" customHeight="1" x14ac:dyDescent="0.35">
      <c r="A151" s="14">
        <v>758</v>
      </c>
      <c r="B151" s="14"/>
      <c r="C151" s="21"/>
      <c r="D151" s="21" t="s">
        <v>65</v>
      </c>
      <c r="E151" s="22">
        <f>SUM(E152+E154)</f>
        <v>221000</v>
      </c>
      <c r="F151" s="5"/>
    </row>
    <row r="152" spans="1:6" ht="22.5" customHeight="1" x14ac:dyDescent="0.35">
      <c r="A152" s="14"/>
      <c r="B152" s="15">
        <v>75814</v>
      </c>
      <c r="C152" s="16"/>
      <c r="D152" s="16" t="s">
        <v>103</v>
      </c>
      <c r="E152" s="18">
        <f>SUM(E153)</f>
        <v>1000</v>
      </c>
      <c r="F152" s="5"/>
    </row>
    <row r="153" spans="1:6" ht="22.5" customHeight="1" x14ac:dyDescent="0.35">
      <c r="A153" s="14"/>
      <c r="B153" s="15"/>
      <c r="C153" s="16">
        <v>3020</v>
      </c>
      <c r="D153" s="16" t="s">
        <v>11</v>
      </c>
      <c r="E153" s="18">
        <v>1000</v>
      </c>
      <c r="F153" s="5"/>
    </row>
    <row r="154" spans="1:6" ht="23.25" customHeight="1" x14ac:dyDescent="0.35">
      <c r="A154" s="15"/>
      <c r="B154" s="15">
        <v>75818</v>
      </c>
      <c r="C154" s="16"/>
      <c r="D154" s="16" t="s">
        <v>66</v>
      </c>
      <c r="E154" s="18">
        <f>SUM(E155+E156)</f>
        <v>220000</v>
      </c>
      <c r="F154" s="5"/>
    </row>
    <row r="155" spans="1:6" ht="21" customHeight="1" x14ac:dyDescent="0.35">
      <c r="A155" s="15"/>
      <c r="B155" s="15"/>
      <c r="C155" s="16">
        <v>4810</v>
      </c>
      <c r="D155" s="16" t="s">
        <v>67</v>
      </c>
      <c r="E155" s="18">
        <v>110000</v>
      </c>
      <c r="F155" s="5"/>
    </row>
    <row r="156" spans="1:6" ht="24" customHeight="1" x14ac:dyDescent="0.35">
      <c r="A156" s="15"/>
      <c r="B156" s="15"/>
      <c r="C156" s="16">
        <v>4810</v>
      </c>
      <c r="D156" s="16" t="s">
        <v>68</v>
      </c>
      <c r="E156" s="18">
        <v>110000</v>
      </c>
      <c r="F156" s="5"/>
    </row>
    <row r="157" spans="1:6" ht="22.5" customHeight="1" x14ac:dyDescent="0.35">
      <c r="A157" s="14">
        <v>801</v>
      </c>
      <c r="B157" s="14"/>
      <c r="C157" s="21"/>
      <c r="D157" s="21" t="s">
        <v>69</v>
      </c>
      <c r="E157" s="22">
        <f>SUM(E158+E160+E175)</f>
        <v>1338201.19</v>
      </c>
    </row>
    <row r="158" spans="1:6" ht="22.5" customHeight="1" x14ac:dyDescent="0.35">
      <c r="A158" s="14"/>
      <c r="B158" s="15">
        <v>80104</v>
      </c>
      <c r="C158" s="16"/>
      <c r="D158" s="16" t="s">
        <v>124</v>
      </c>
      <c r="E158" s="27">
        <f>SUM(E159)</f>
        <v>507750</v>
      </c>
    </row>
    <row r="159" spans="1:6" ht="39.75" customHeight="1" x14ac:dyDescent="0.35">
      <c r="A159" s="14"/>
      <c r="B159" s="15"/>
      <c r="C159" s="16">
        <v>4330</v>
      </c>
      <c r="D159" s="16" t="s">
        <v>206</v>
      </c>
      <c r="E159" s="27">
        <v>507750</v>
      </c>
    </row>
    <row r="160" spans="1:6" ht="21.75" customHeight="1" x14ac:dyDescent="0.35">
      <c r="A160" s="20"/>
      <c r="B160" s="15">
        <v>80113</v>
      </c>
      <c r="C160" s="16"/>
      <c r="D160" s="16" t="s">
        <v>70</v>
      </c>
      <c r="E160" s="27">
        <f>SUM(E161+E162+E163+E164+E165+E166+E167+E168+E169+E170+E171+E172+E173+E174)</f>
        <v>824259.19</v>
      </c>
    </row>
    <row r="161" spans="1:6" ht="21.75" customHeight="1" x14ac:dyDescent="0.35">
      <c r="A161" s="20"/>
      <c r="B161" s="15"/>
      <c r="C161" s="16">
        <v>3020</v>
      </c>
      <c r="D161" s="16" t="s">
        <v>11</v>
      </c>
      <c r="E161" s="18">
        <v>135</v>
      </c>
      <c r="F161" s="5"/>
    </row>
    <row r="162" spans="1:6" ht="23.25" customHeight="1" x14ac:dyDescent="0.35">
      <c r="A162" s="20"/>
      <c r="B162" s="15"/>
      <c r="C162" s="16">
        <v>4010</v>
      </c>
      <c r="D162" s="16" t="s">
        <v>12</v>
      </c>
      <c r="E162" s="18">
        <v>102000</v>
      </c>
    </row>
    <row r="163" spans="1:6" ht="24" customHeight="1" x14ac:dyDescent="0.35">
      <c r="A163" s="20"/>
      <c r="B163" s="20"/>
      <c r="C163" s="16">
        <v>4040</v>
      </c>
      <c r="D163" s="16" t="s">
        <v>13</v>
      </c>
      <c r="E163" s="18">
        <v>8000</v>
      </c>
    </row>
    <row r="164" spans="1:6" ht="22.5" customHeight="1" x14ac:dyDescent="0.35">
      <c r="A164" s="20"/>
      <c r="B164" s="20"/>
      <c r="C164" s="16">
        <v>4110</v>
      </c>
      <c r="D164" s="16" t="s">
        <v>14</v>
      </c>
      <c r="E164" s="18">
        <v>20000</v>
      </c>
    </row>
    <row r="165" spans="1:6" ht="23.25" customHeight="1" x14ac:dyDescent="0.35">
      <c r="A165" s="20"/>
      <c r="B165" s="20"/>
      <c r="C165" s="16">
        <v>4120</v>
      </c>
      <c r="D165" s="16" t="s">
        <v>112</v>
      </c>
      <c r="E165" s="18">
        <v>2600</v>
      </c>
    </row>
    <row r="166" spans="1:6" ht="28.5" customHeight="1" x14ac:dyDescent="0.35">
      <c r="A166" s="20"/>
      <c r="B166" s="20"/>
      <c r="C166" s="16">
        <v>4170</v>
      </c>
      <c r="D166" s="16" t="s">
        <v>16</v>
      </c>
      <c r="E166" s="18">
        <v>17200</v>
      </c>
    </row>
    <row r="167" spans="1:6" ht="29.25" customHeight="1" x14ac:dyDescent="0.35">
      <c r="A167" s="20"/>
      <c r="B167" s="15"/>
      <c r="C167" s="16">
        <v>4210</v>
      </c>
      <c r="D167" s="16" t="s">
        <v>205</v>
      </c>
      <c r="E167" s="18">
        <v>110000</v>
      </c>
    </row>
    <row r="168" spans="1:6" ht="25.5" customHeight="1" x14ac:dyDescent="0.35">
      <c r="A168" s="20"/>
      <c r="B168" s="20"/>
      <c r="C168" s="16">
        <v>4270</v>
      </c>
      <c r="D168" s="16" t="s">
        <v>21</v>
      </c>
      <c r="E168" s="18">
        <v>15000</v>
      </c>
    </row>
    <row r="169" spans="1:6" ht="24.75" customHeight="1" x14ac:dyDescent="0.35">
      <c r="A169" s="20"/>
      <c r="B169" s="20"/>
      <c r="C169" s="16">
        <v>4280</v>
      </c>
      <c r="D169" s="16" t="s">
        <v>22</v>
      </c>
      <c r="E169" s="18">
        <v>400</v>
      </c>
    </row>
    <row r="170" spans="1:6" ht="32" customHeight="1" x14ac:dyDescent="0.35">
      <c r="A170" s="20"/>
      <c r="B170" s="20"/>
      <c r="C170" s="16">
        <v>4300</v>
      </c>
      <c r="D170" s="16" t="s">
        <v>211</v>
      </c>
      <c r="E170" s="18">
        <v>542671.74</v>
      </c>
    </row>
    <row r="171" spans="1:6" ht="21.75" customHeight="1" x14ac:dyDescent="0.35">
      <c r="A171" s="20"/>
      <c r="B171" s="20"/>
      <c r="C171" s="16">
        <v>4410</v>
      </c>
      <c r="D171" s="16" t="s">
        <v>28</v>
      </c>
      <c r="E171" s="18">
        <v>100</v>
      </c>
      <c r="F171" s="5"/>
    </row>
    <row r="172" spans="1:6" ht="24" customHeight="1" x14ac:dyDescent="0.35">
      <c r="A172" s="20"/>
      <c r="B172" s="15"/>
      <c r="C172" s="16">
        <v>4430</v>
      </c>
      <c r="D172" s="16" t="s">
        <v>30</v>
      </c>
      <c r="E172" s="18">
        <v>3300</v>
      </c>
    </row>
    <row r="173" spans="1:6" ht="21.75" customHeight="1" x14ac:dyDescent="0.35">
      <c r="A173" s="20"/>
      <c r="B173" s="20"/>
      <c r="C173" s="16">
        <v>4440</v>
      </c>
      <c r="D173" s="16" t="s">
        <v>31</v>
      </c>
      <c r="E173" s="17">
        <v>2552.4499999999998</v>
      </c>
    </row>
    <row r="174" spans="1:6" ht="22.5" customHeight="1" x14ac:dyDescent="0.35">
      <c r="A174" s="20"/>
      <c r="B174" s="20"/>
      <c r="C174" s="16">
        <v>4700</v>
      </c>
      <c r="D174" s="16" t="s">
        <v>71</v>
      </c>
      <c r="E174" s="18">
        <v>300</v>
      </c>
    </row>
    <row r="175" spans="1:6" ht="22.5" customHeight="1" x14ac:dyDescent="0.35">
      <c r="A175" s="20"/>
      <c r="B175" s="15">
        <v>80195</v>
      </c>
      <c r="C175" s="16"/>
      <c r="D175" s="16" t="s">
        <v>130</v>
      </c>
      <c r="E175" s="27">
        <f>SUM(E176+E177)</f>
        <v>6192</v>
      </c>
    </row>
    <row r="176" spans="1:6" ht="22.5" customHeight="1" x14ac:dyDescent="0.35">
      <c r="A176" s="20"/>
      <c r="B176" s="20"/>
      <c r="C176" s="16">
        <v>2310</v>
      </c>
      <c r="D176" s="16" t="s">
        <v>131</v>
      </c>
      <c r="E176" s="18">
        <v>4800</v>
      </c>
    </row>
    <row r="177" spans="1:6" ht="22.5" customHeight="1" x14ac:dyDescent="0.35">
      <c r="A177" s="20"/>
      <c r="B177" s="20"/>
      <c r="C177" s="16">
        <v>4170</v>
      </c>
      <c r="D177" s="16" t="s">
        <v>16</v>
      </c>
      <c r="E177" s="18">
        <v>1392</v>
      </c>
    </row>
    <row r="178" spans="1:6" ht="19.5" customHeight="1" x14ac:dyDescent="0.35">
      <c r="A178" s="14">
        <v>851</v>
      </c>
      <c r="B178" s="14"/>
      <c r="C178" s="21"/>
      <c r="D178" s="21" t="s">
        <v>72</v>
      </c>
      <c r="E178" s="22">
        <f>SUM(E179+E182+E196)</f>
        <v>304000</v>
      </c>
    </row>
    <row r="179" spans="1:6" ht="20.25" customHeight="1" x14ac:dyDescent="0.35">
      <c r="A179" s="15"/>
      <c r="B179" s="15">
        <v>85153</v>
      </c>
      <c r="C179" s="16"/>
      <c r="D179" s="16" t="s">
        <v>73</v>
      </c>
      <c r="E179" s="18">
        <f>SUM(E180:E181)</f>
        <v>2500</v>
      </c>
      <c r="F179" s="5"/>
    </row>
    <row r="180" spans="1:6" ht="20.25" customHeight="1" x14ac:dyDescent="0.35">
      <c r="A180" s="15"/>
      <c r="B180" s="15"/>
      <c r="C180" s="16">
        <v>4210</v>
      </c>
      <c r="D180" s="16" t="s">
        <v>18</v>
      </c>
      <c r="E180" s="18">
        <v>500</v>
      </c>
      <c r="F180" s="5"/>
    </row>
    <row r="181" spans="1:6" ht="21" customHeight="1" x14ac:dyDescent="0.35">
      <c r="A181" s="15"/>
      <c r="B181" s="15"/>
      <c r="C181" s="16">
        <v>4300</v>
      </c>
      <c r="D181" s="16" t="s">
        <v>24</v>
      </c>
      <c r="E181" s="18">
        <v>2000</v>
      </c>
      <c r="F181" s="5"/>
    </row>
    <row r="182" spans="1:6" ht="19.5" customHeight="1" x14ac:dyDescent="0.35">
      <c r="A182" s="15"/>
      <c r="B182" s="15">
        <v>85154</v>
      </c>
      <c r="C182" s="16"/>
      <c r="D182" s="16" t="s">
        <v>74</v>
      </c>
      <c r="E182" s="18">
        <f>SUM(E183:E195)</f>
        <v>217500</v>
      </c>
      <c r="F182" s="5"/>
    </row>
    <row r="183" spans="1:6" ht="24" customHeight="1" x14ac:dyDescent="0.35">
      <c r="A183" s="15"/>
      <c r="B183" s="15"/>
      <c r="C183" s="16">
        <v>4110</v>
      </c>
      <c r="D183" s="16" t="s">
        <v>14</v>
      </c>
      <c r="E183" s="18">
        <v>5000</v>
      </c>
      <c r="F183" s="5"/>
    </row>
    <row r="184" spans="1:6" ht="21" customHeight="1" x14ac:dyDescent="0.35">
      <c r="A184" s="15"/>
      <c r="B184" s="15"/>
      <c r="C184" s="16">
        <v>4120</v>
      </c>
      <c r="D184" s="16" t="s">
        <v>112</v>
      </c>
      <c r="E184" s="18">
        <v>500</v>
      </c>
      <c r="F184" s="5"/>
    </row>
    <row r="185" spans="1:6" ht="17.25" customHeight="1" x14ac:dyDescent="0.35">
      <c r="A185" s="15"/>
      <c r="B185" s="15"/>
      <c r="C185" s="16">
        <v>4170</v>
      </c>
      <c r="D185" s="16" t="s">
        <v>16</v>
      </c>
      <c r="E185" s="18">
        <v>90000</v>
      </c>
      <c r="F185" s="5"/>
    </row>
    <row r="186" spans="1:6" ht="20.25" customHeight="1" x14ac:dyDescent="0.35">
      <c r="A186" s="15"/>
      <c r="B186" s="15"/>
      <c r="C186" s="16">
        <v>4210</v>
      </c>
      <c r="D186" s="16" t="s">
        <v>18</v>
      </c>
      <c r="E186" s="18">
        <v>36600</v>
      </c>
      <c r="F186" s="5"/>
    </row>
    <row r="187" spans="1:6" ht="20.25" customHeight="1" x14ac:dyDescent="0.35">
      <c r="A187" s="15"/>
      <c r="B187" s="15"/>
      <c r="C187" s="16">
        <v>4220</v>
      </c>
      <c r="D187" s="16" t="s">
        <v>49</v>
      </c>
      <c r="E187" s="18">
        <v>5000</v>
      </c>
      <c r="F187" s="5"/>
    </row>
    <row r="188" spans="1:6" ht="22.5" customHeight="1" x14ac:dyDescent="0.35">
      <c r="A188" s="15"/>
      <c r="B188" s="15"/>
      <c r="C188" s="16">
        <v>4280</v>
      </c>
      <c r="D188" s="16" t="s">
        <v>22</v>
      </c>
      <c r="E188" s="18">
        <v>1000</v>
      </c>
      <c r="F188" s="5"/>
    </row>
    <row r="189" spans="1:6" ht="21" customHeight="1" x14ac:dyDescent="0.35">
      <c r="A189" s="15"/>
      <c r="B189" s="15"/>
      <c r="C189" s="16">
        <v>4300</v>
      </c>
      <c r="D189" s="16" t="s">
        <v>24</v>
      </c>
      <c r="E189" s="18">
        <v>70000</v>
      </c>
      <c r="F189" s="5"/>
    </row>
    <row r="190" spans="1:6" ht="21" customHeight="1" x14ac:dyDescent="0.35">
      <c r="A190" s="15"/>
      <c r="B190" s="15"/>
      <c r="C190" s="16">
        <v>4360</v>
      </c>
      <c r="D190" s="16" t="s">
        <v>53</v>
      </c>
      <c r="E190" s="18">
        <v>2000</v>
      </c>
      <c r="F190" s="5"/>
    </row>
    <row r="191" spans="1:6" ht="20.25" customHeight="1" x14ac:dyDescent="0.35">
      <c r="A191" s="15"/>
      <c r="B191" s="15"/>
      <c r="C191" s="16">
        <v>4410</v>
      </c>
      <c r="D191" s="16" t="s">
        <v>28</v>
      </c>
      <c r="E191" s="18">
        <v>1000</v>
      </c>
      <c r="F191" s="5"/>
    </row>
    <row r="192" spans="1:6" ht="18.75" customHeight="1" x14ac:dyDescent="0.35">
      <c r="A192" s="15"/>
      <c r="B192" s="15"/>
      <c r="C192" s="16">
        <v>4430</v>
      </c>
      <c r="D192" s="16" t="s">
        <v>30</v>
      </c>
      <c r="E192" s="18">
        <v>1000</v>
      </c>
      <c r="F192" s="5"/>
    </row>
    <row r="193" spans="1:6" ht="18.75" customHeight="1" x14ac:dyDescent="0.35">
      <c r="A193" s="15"/>
      <c r="B193" s="15"/>
      <c r="C193" s="16">
        <v>4510</v>
      </c>
      <c r="D193" s="16" t="s">
        <v>132</v>
      </c>
      <c r="E193" s="18">
        <v>1400</v>
      </c>
      <c r="F193" s="5"/>
    </row>
    <row r="194" spans="1:6" ht="18.75" customHeight="1" x14ac:dyDescent="0.35">
      <c r="A194" s="15"/>
      <c r="B194" s="15"/>
      <c r="C194" s="16">
        <v>4610</v>
      </c>
      <c r="D194" s="16" t="s">
        <v>33</v>
      </c>
      <c r="E194" s="18">
        <v>3000</v>
      </c>
      <c r="F194" s="5"/>
    </row>
    <row r="195" spans="1:6" ht="21" customHeight="1" x14ac:dyDescent="0.35">
      <c r="A195" s="15"/>
      <c r="B195" s="15"/>
      <c r="C195" s="16">
        <v>4700</v>
      </c>
      <c r="D195" s="16" t="s">
        <v>75</v>
      </c>
      <c r="E195" s="18">
        <v>1000</v>
      </c>
      <c r="F195" s="5"/>
    </row>
    <row r="196" spans="1:6" ht="21" customHeight="1" x14ac:dyDescent="0.35">
      <c r="A196" s="15"/>
      <c r="B196" s="15">
        <v>85195</v>
      </c>
      <c r="C196" s="16"/>
      <c r="D196" s="16" t="s">
        <v>55</v>
      </c>
      <c r="E196" s="18">
        <f>SUM(E197)</f>
        <v>84000</v>
      </c>
      <c r="F196" s="5"/>
    </row>
    <row r="197" spans="1:6" ht="21" customHeight="1" x14ac:dyDescent="0.35">
      <c r="A197" s="15"/>
      <c r="B197" s="15"/>
      <c r="C197" s="16">
        <v>4300</v>
      </c>
      <c r="D197" s="16" t="s">
        <v>24</v>
      </c>
      <c r="E197" s="18">
        <v>84000</v>
      </c>
      <c r="F197" s="5"/>
    </row>
    <row r="198" spans="1:6" ht="21" customHeight="1" x14ac:dyDescent="0.35">
      <c r="A198" s="14">
        <v>852</v>
      </c>
      <c r="B198" s="14"/>
      <c r="C198" s="21"/>
      <c r="D198" s="21" t="s">
        <v>104</v>
      </c>
      <c r="E198" s="22">
        <f>SUM(E199)</f>
        <v>4000</v>
      </c>
      <c r="F198" s="5"/>
    </row>
    <row r="199" spans="1:6" ht="21" customHeight="1" x14ac:dyDescent="0.35">
      <c r="A199" s="15"/>
      <c r="B199" s="15">
        <v>85215</v>
      </c>
      <c r="C199" s="16"/>
      <c r="D199" s="16" t="s">
        <v>76</v>
      </c>
      <c r="E199" s="18">
        <f>SUM(E200)</f>
        <v>4000</v>
      </c>
      <c r="F199" s="5"/>
    </row>
    <row r="200" spans="1:6" ht="21" customHeight="1" x14ac:dyDescent="0.35">
      <c r="A200" s="15"/>
      <c r="B200" s="15"/>
      <c r="C200" s="16">
        <v>3110</v>
      </c>
      <c r="D200" s="16" t="s">
        <v>77</v>
      </c>
      <c r="E200" s="18">
        <v>4000</v>
      </c>
      <c r="F200" s="5"/>
    </row>
    <row r="201" spans="1:6" ht="21.75" customHeight="1" x14ac:dyDescent="0.35">
      <c r="A201" s="14">
        <v>854</v>
      </c>
      <c r="B201" s="14"/>
      <c r="C201" s="21"/>
      <c r="D201" s="21" t="s">
        <v>105</v>
      </c>
      <c r="E201" s="22">
        <f>SUM(E202+E204)</f>
        <v>32000</v>
      </c>
      <c r="F201" s="5"/>
    </row>
    <row r="202" spans="1:6" ht="27" customHeight="1" x14ac:dyDescent="0.35">
      <c r="A202" s="15"/>
      <c r="B202" s="15">
        <v>85415</v>
      </c>
      <c r="C202" s="16"/>
      <c r="D202" s="16" t="s">
        <v>106</v>
      </c>
      <c r="E202" s="18">
        <f>SUM(E203)</f>
        <v>12000</v>
      </c>
      <c r="F202" s="5"/>
    </row>
    <row r="203" spans="1:6" ht="21" customHeight="1" x14ac:dyDescent="0.35">
      <c r="A203" s="15"/>
      <c r="B203" s="15"/>
      <c r="C203" s="16">
        <v>3240</v>
      </c>
      <c r="D203" s="16" t="s">
        <v>107</v>
      </c>
      <c r="E203" s="18">
        <v>12000</v>
      </c>
      <c r="F203" s="5"/>
    </row>
    <row r="204" spans="1:6" ht="21" customHeight="1" x14ac:dyDescent="0.35">
      <c r="A204" s="15"/>
      <c r="B204" s="15">
        <v>85416</v>
      </c>
      <c r="C204" s="16"/>
      <c r="D204" s="16" t="s">
        <v>133</v>
      </c>
      <c r="E204" s="18">
        <f>SUM(E205+E206)</f>
        <v>20000</v>
      </c>
      <c r="F204" s="5"/>
    </row>
    <row r="205" spans="1:6" ht="21" customHeight="1" x14ac:dyDescent="0.35">
      <c r="A205" s="15"/>
      <c r="B205" s="15"/>
      <c r="C205" s="16">
        <v>3240</v>
      </c>
      <c r="D205" s="16" t="s">
        <v>107</v>
      </c>
      <c r="E205" s="18">
        <v>18000</v>
      </c>
      <c r="F205" s="5"/>
    </row>
    <row r="206" spans="1:6" ht="21" customHeight="1" x14ac:dyDescent="0.35">
      <c r="A206" s="15"/>
      <c r="B206" s="15"/>
      <c r="C206" s="16">
        <v>4210</v>
      </c>
      <c r="D206" s="16" t="s">
        <v>18</v>
      </c>
      <c r="E206" s="18">
        <v>2000</v>
      </c>
      <c r="F206" s="5"/>
    </row>
    <row r="207" spans="1:6" ht="21" customHeight="1" x14ac:dyDescent="0.35">
      <c r="A207" s="14">
        <v>855</v>
      </c>
      <c r="B207" s="14"/>
      <c r="C207" s="21"/>
      <c r="D207" s="21" t="s">
        <v>78</v>
      </c>
      <c r="E207" s="22">
        <f>SUM(E208)</f>
        <v>8000</v>
      </c>
      <c r="F207" s="5"/>
    </row>
    <row r="208" spans="1:6" ht="27.75" customHeight="1" x14ac:dyDescent="0.35">
      <c r="A208" s="15"/>
      <c r="B208" s="15">
        <v>85502</v>
      </c>
      <c r="C208" s="16"/>
      <c r="D208" s="39" t="s">
        <v>100</v>
      </c>
      <c r="E208" s="18">
        <f>SUM(E209+E210)</f>
        <v>8000</v>
      </c>
    </row>
    <row r="209" spans="1:8" ht="40.5" customHeight="1" x14ac:dyDescent="0.35">
      <c r="A209" s="15"/>
      <c r="B209" s="15"/>
      <c r="C209" s="16">
        <v>2910</v>
      </c>
      <c r="D209" s="16" t="s">
        <v>97</v>
      </c>
      <c r="E209" s="18">
        <v>7000</v>
      </c>
    </row>
    <row r="210" spans="1:8" ht="26.25" customHeight="1" x14ac:dyDescent="0.35">
      <c r="A210" s="15"/>
      <c r="B210" s="15"/>
      <c r="C210" s="16">
        <v>4580</v>
      </c>
      <c r="D210" s="39" t="s">
        <v>98</v>
      </c>
      <c r="E210" s="18">
        <v>1000</v>
      </c>
    </row>
    <row r="211" spans="1:8" ht="27" customHeight="1" x14ac:dyDescent="0.35">
      <c r="A211" s="14">
        <v>900</v>
      </c>
      <c r="B211" s="14"/>
      <c r="C211" s="21"/>
      <c r="D211" s="21" t="s">
        <v>79</v>
      </c>
      <c r="E211" s="22">
        <f>SUM(E212+E221+E234+E239+E242+E246+E251+E254+E256+E261)</f>
        <v>7076313</v>
      </c>
      <c r="F211" s="5"/>
    </row>
    <row r="212" spans="1:8" ht="23.25" customHeight="1" x14ac:dyDescent="0.35">
      <c r="A212" s="15"/>
      <c r="B212" s="15">
        <v>90001</v>
      </c>
      <c r="C212" s="16"/>
      <c r="D212" s="16" t="s">
        <v>80</v>
      </c>
      <c r="E212" s="27">
        <f>SUM(E213+E214+E215+E216+E217+E218+E219+E220)</f>
        <v>552450</v>
      </c>
    </row>
    <row r="213" spans="1:8" ht="20.25" customHeight="1" x14ac:dyDescent="0.35">
      <c r="A213" s="20"/>
      <c r="B213" s="15"/>
      <c r="C213" s="16">
        <v>4210</v>
      </c>
      <c r="D213" s="16" t="s">
        <v>18</v>
      </c>
      <c r="E213" s="18">
        <v>120000</v>
      </c>
    </row>
    <row r="214" spans="1:8" ht="20.25" customHeight="1" x14ac:dyDescent="0.35">
      <c r="A214" s="20"/>
      <c r="B214" s="15"/>
      <c r="C214" s="16">
        <v>4260</v>
      </c>
      <c r="D214" s="16" t="s">
        <v>138</v>
      </c>
      <c r="E214" s="18">
        <v>300000</v>
      </c>
      <c r="F214" s="5"/>
    </row>
    <row r="215" spans="1:8" ht="19.5" customHeight="1" x14ac:dyDescent="0.35">
      <c r="A215" s="20"/>
      <c r="B215" s="15"/>
      <c r="C215" s="16">
        <v>4270</v>
      </c>
      <c r="D215" s="16" t="s">
        <v>21</v>
      </c>
      <c r="E215" s="18">
        <v>70000</v>
      </c>
      <c r="F215" s="5"/>
    </row>
    <row r="216" spans="1:8" ht="21" customHeight="1" x14ac:dyDescent="0.35">
      <c r="A216" s="20"/>
      <c r="B216" s="15"/>
      <c r="C216" s="16">
        <v>4300</v>
      </c>
      <c r="D216" s="16" t="s">
        <v>24</v>
      </c>
      <c r="E216" s="18">
        <v>50000</v>
      </c>
      <c r="F216" s="5"/>
    </row>
    <row r="217" spans="1:8" ht="21" customHeight="1" x14ac:dyDescent="0.35">
      <c r="A217" s="20"/>
      <c r="B217" s="15"/>
      <c r="C217" s="16">
        <v>4360</v>
      </c>
      <c r="D217" s="16" t="s">
        <v>53</v>
      </c>
      <c r="E217" s="18">
        <v>1350</v>
      </c>
      <c r="F217" s="5"/>
    </row>
    <row r="218" spans="1:8" ht="20.25" customHeight="1" x14ac:dyDescent="0.35">
      <c r="A218" s="20"/>
      <c r="B218" s="15"/>
      <c r="C218" s="16">
        <v>4410</v>
      </c>
      <c r="D218" s="16" t="s">
        <v>28</v>
      </c>
      <c r="E218" s="18">
        <v>100</v>
      </c>
      <c r="F218" s="5"/>
    </row>
    <row r="219" spans="1:8" ht="22.5" customHeight="1" x14ac:dyDescent="0.35">
      <c r="A219" s="20"/>
      <c r="B219" s="15"/>
      <c r="C219" s="16">
        <v>4430</v>
      </c>
      <c r="D219" s="16" t="s">
        <v>30</v>
      </c>
      <c r="E219" s="18">
        <v>6000</v>
      </c>
      <c r="F219" s="5"/>
    </row>
    <row r="220" spans="1:8" ht="21" customHeight="1" x14ac:dyDescent="0.35">
      <c r="A220" s="20"/>
      <c r="B220" s="15"/>
      <c r="C220" s="16">
        <v>4530</v>
      </c>
      <c r="D220" s="16" t="s">
        <v>81</v>
      </c>
      <c r="E220" s="18">
        <v>5000</v>
      </c>
      <c r="F220" s="5"/>
    </row>
    <row r="221" spans="1:8" ht="21" customHeight="1" x14ac:dyDescent="0.35">
      <c r="A221" s="15"/>
      <c r="B221" s="15">
        <v>90002</v>
      </c>
      <c r="C221" s="16"/>
      <c r="D221" s="16" t="s">
        <v>82</v>
      </c>
      <c r="E221" s="18">
        <f>SUM(E222+E223+E224+E225+E226+E227+E228+E229+E230+E231+E232+E233)</f>
        <v>2787888</v>
      </c>
      <c r="F221" s="5"/>
      <c r="G221" s="5"/>
      <c r="H221" s="5"/>
    </row>
    <row r="222" spans="1:8" ht="25.5" customHeight="1" x14ac:dyDescent="0.35">
      <c r="A222" s="15"/>
      <c r="B222" s="15"/>
      <c r="C222" s="16">
        <v>4010</v>
      </c>
      <c r="D222" s="16" t="s">
        <v>12</v>
      </c>
      <c r="E222" s="18">
        <v>235000</v>
      </c>
      <c r="F222" s="5"/>
      <c r="G222" s="5"/>
      <c r="H222" s="5"/>
    </row>
    <row r="223" spans="1:8" ht="25.5" customHeight="1" x14ac:dyDescent="0.35">
      <c r="A223" s="15"/>
      <c r="B223" s="15"/>
      <c r="C223" s="16">
        <v>4040</v>
      </c>
      <c r="D223" s="16" t="s">
        <v>13</v>
      </c>
      <c r="E223" s="18">
        <v>19500</v>
      </c>
      <c r="F223" s="5"/>
      <c r="G223" s="5"/>
      <c r="H223" s="5"/>
    </row>
    <row r="224" spans="1:8" ht="22.5" customHeight="1" x14ac:dyDescent="0.35">
      <c r="A224" s="15"/>
      <c r="B224" s="15"/>
      <c r="C224" s="16">
        <v>4110</v>
      </c>
      <c r="D224" s="16" t="s">
        <v>14</v>
      </c>
      <c r="E224" s="18">
        <v>44100</v>
      </c>
      <c r="F224" s="5"/>
      <c r="G224" s="5"/>
      <c r="H224" s="5"/>
    </row>
    <row r="225" spans="1:9" ht="23.25" customHeight="1" x14ac:dyDescent="0.35">
      <c r="A225" s="15"/>
      <c r="B225" s="15"/>
      <c r="C225" s="16">
        <v>4120</v>
      </c>
      <c r="D225" s="16" t="s">
        <v>112</v>
      </c>
      <c r="E225" s="18">
        <v>6230</v>
      </c>
      <c r="F225" s="5"/>
      <c r="G225" s="5"/>
      <c r="H225" s="5"/>
    </row>
    <row r="226" spans="1:9" ht="21" customHeight="1" x14ac:dyDescent="0.35">
      <c r="A226" s="15"/>
      <c r="B226" s="15"/>
      <c r="C226" s="16">
        <v>4210</v>
      </c>
      <c r="D226" s="16" t="s">
        <v>18</v>
      </c>
      <c r="E226" s="18">
        <v>10000</v>
      </c>
      <c r="F226" s="5"/>
      <c r="G226" s="5"/>
      <c r="H226" s="5"/>
    </row>
    <row r="227" spans="1:9" ht="21" customHeight="1" x14ac:dyDescent="0.35">
      <c r="A227" s="15"/>
      <c r="B227" s="15"/>
      <c r="C227" s="16">
        <v>4270</v>
      </c>
      <c r="D227" s="16" t="s">
        <v>21</v>
      </c>
      <c r="E227" s="18">
        <v>300</v>
      </c>
      <c r="F227" s="5"/>
      <c r="G227" s="5"/>
      <c r="H227" s="5"/>
    </row>
    <row r="228" spans="1:9" ht="25.5" customHeight="1" x14ac:dyDescent="0.35">
      <c r="A228" s="15"/>
      <c r="B228" s="15"/>
      <c r="C228" s="16">
        <v>4280</v>
      </c>
      <c r="D228" s="16" t="s">
        <v>22</v>
      </c>
      <c r="E228" s="18">
        <v>250</v>
      </c>
      <c r="F228" s="5"/>
      <c r="G228" s="5"/>
      <c r="H228" s="5"/>
    </row>
    <row r="229" spans="1:9" ht="27" customHeight="1" x14ac:dyDescent="0.35">
      <c r="A229" s="15"/>
      <c r="B229" s="15"/>
      <c r="C229" s="16">
        <v>4300</v>
      </c>
      <c r="D229" s="16" t="s">
        <v>208</v>
      </c>
      <c r="E229" s="18">
        <v>2459864.98</v>
      </c>
      <c r="F229" s="5"/>
      <c r="G229" s="5"/>
      <c r="H229" s="5"/>
    </row>
    <row r="230" spans="1:9" ht="23.25" customHeight="1" x14ac:dyDescent="0.35">
      <c r="A230" s="15"/>
      <c r="B230" s="15"/>
      <c r="C230" s="16">
        <v>4360</v>
      </c>
      <c r="D230" s="16" t="s">
        <v>53</v>
      </c>
      <c r="E230" s="18">
        <v>700</v>
      </c>
      <c r="F230" s="5"/>
      <c r="G230" s="5"/>
      <c r="H230" s="5"/>
    </row>
    <row r="231" spans="1:9" ht="23.25" customHeight="1" x14ac:dyDescent="0.35">
      <c r="A231" s="15"/>
      <c r="B231" s="15"/>
      <c r="C231" s="16">
        <v>4410</v>
      </c>
      <c r="D231" s="16" t="s">
        <v>28</v>
      </c>
      <c r="E231" s="18">
        <v>4200</v>
      </c>
    </row>
    <row r="232" spans="1:9" ht="23.25" customHeight="1" x14ac:dyDescent="0.35">
      <c r="A232" s="15"/>
      <c r="B232" s="15"/>
      <c r="C232" s="16">
        <v>4440</v>
      </c>
      <c r="D232" s="16" t="s">
        <v>31</v>
      </c>
      <c r="E232" s="17">
        <v>5743.02</v>
      </c>
    </row>
    <row r="233" spans="1:9" ht="23.25" customHeight="1" x14ac:dyDescent="0.35">
      <c r="A233" s="15"/>
      <c r="B233" s="15"/>
      <c r="C233" s="16">
        <v>4700</v>
      </c>
      <c r="D233" s="16" t="s">
        <v>75</v>
      </c>
      <c r="E233" s="18">
        <v>2000</v>
      </c>
    </row>
    <row r="234" spans="1:9" ht="23.25" customHeight="1" x14ac:dyDescent="0.35">
      <c r="A234" s="20"/>
      <c r="B234" s="15">
        <v>90003</v>
      </c>
      <c r="C234" s="16"/>
      <c r="D234" s="16" t="s">
        <v>83</v>
      </c>
      <c r="E234" s="18">
        <f>SUM(E235+E236+E237+E238)</f>
        <v>63700</v>
      </c>
      <c r="F234" s="5"/>
      <c r="G234" s="5"/>
      <c r="H234" s="5"/>
      <c r="I234" s="5"/>
    </row>
    <row r="235" spans="1:9" ht="23.25" customHeight="1" x14ac:dyDescent="0.35">
      <c r="A235" s="15"/>
      <c r="B235" s="15"/>
      <c r="C235" s="16">
        <v>4210</v>
      </c>
      <c r="D235" s="16" t="s">
        <v>18</v>
      </c>
      <c r="E235" s="18">
        <v>6000</v>
      </c>
    </row>
    <row r="236" spans="1:9" ht="20.25" customHeight="1" x14ac:dyDescent="0.35">
      <c r="A236" s="15"/>
      <c r="B236" s="15"/>
      <c r="C236" s="16">
        <v>4260</v>
      </c>
      <c r="D236" s="16" t="s">
        <v>139</v>
      </c>
      <c r="E236" s="18">
        <v>2400</v>
      </c>
      <c r="F236" s="5"/>
    </row>
    <row r="237" spans="1:9" ht="19.5" customHeight="1" x14ac:dyDescent="0.35">
      <c r="A237" s="15"/>
      <c r="B237" s="15"/>
      <c r="C237" s="16">
        <v>4270</v>
      </c>
      <c r="D237" s="16" t="s">
        <v>21</v>
      </c>
      <c r="E237" s="18">
        <v>300</v>
      </c>
      <c r="F237" s="5"/>
    </row>
    <row r="238" spans="1:9" ht="21.75" customHeight="1" x14ac:dyDescent="0.35">
      <c r="A238" s="15"/>
      <c r="B238" s="15"/>
      <c r="C238" s="16">
        <v>4300</v>
      </c>
      <c r="D238" s="16" t="s">
        <v>24</v>
      </c>
      <c r="E238" s="18">
        <v>55000</v>
      </c>
      <c r="F238" s="5"/>
    </row>
    <row r="239" spans="1:9" ht="21.75" customHeight="1" x14ac:dyDescent="0.35">
      <c r="A239" s="15"/>
      <c r="B239" s="15">
        <v>90004</v>
      </c>
      <c r="C239" s="16"/>
      <c r="D239" s="16" t="s">
        <v>84</v>
      </c>
      <c r="E239" s="18">
        <f>SUM(E240+E241)</f>
        <v>15000</v>
      </c>
      <c r="F239" s="5"/>
    </row>
    <row r="240" spans="1:9" ht="22.9" customHeight="1" x14ac:dyDescent="0.35">
      <c r="A240" s="20"/>
      <c r="B240" s="15"/>
      <c r="C240" s="16">
        <v>4210</v>
      </c>
      <c r="D240" s="16" t="s">
        <v>18</v>
      </c>
      <c r="E240" s="18">
        <v>5000</v>
      </c>
      <c r="F240" s="5"/>
    </row>
    <row r="241" spans="1:7" ht="21.75" customHeight="1" x14ac:dyDescent="0.35">
      <c r="A241" s="20"/>
      <c r="B241" s="15"/>
      <c r="C241" s="16">
        <v>4300</v>
      </c>
      <c r="D241" s="16" t="s">
        <v>24</v>
      </c>
      <c r="E241" s="18">
        <v>10000</v>
      </c>
      <c r="F241" s="5"/>
    </row>
    <row r="242" spans="1:7" ht="21.75" customHeight="1" x14ac:dyDescent="0.35">
      <c r="A242" s="20"/>
      <c r="B242" s="15">
        <v>90005</v>
      </c>
      <c r="C242" s="16"/>
      <c r="D242" s="16" t="s">
        <v>125</v>
      </c>
      <c r="E242" s="18">
        <f>SUM(E243:E245)</f>
        <v>2257000</v>
      </c>
      <c r="F242" s="5"/>
    </row>
    <row r="243" spans="1:7" ht="21.75" customHeight="1" x14ac:dyDescent="0.35">
      <c r="A243" s="20"/>
      <c r="B243" s="15"/>
      <c r="C243" s="16">
        <v>4430</v>
      </c>
      <c r="D243" s="16" t="s">
        <v>30</v>
      </c>
      <c r="E243" s="18">
        <v>20000</v>
      </c>
      <c r="F243" s="5"/>
    </row>
    <row r="244" spans="1:7" ht="56.5" customHeight="1" x14ac:dyDescent="0.35">
      <c r="A244" s="20"/>
      <c r="B244" s="15"/>
      <c r="C244" s="16">
        <v>6050</v>
      </c>
      <c r="D244" s="16" t="s">
        <v>175</v>
      </c>
      <c r="E244" s="18">
        <v>237000</v>
      </c>
      <c r="F244" s="5"/>
    </row>
    <row r="245" spans="1:7" ht="67.5" customHeight="1" x14ac:dyDescent="0.35">
      <c r="A245" s="20"/>
      <c r="B245" s="15"/>
      <c r="C245" s="16">
        <v>6370</v>
      </c>
      <c r="D245" s="16" t="s">
        <v>176</v>
      </c>
      <c r="E245" s="18">
        <v>2000000</v>
      </c>
      <c r="F245" s="5"/>
    </row>
    <row r="246" spans="1:7" ht="19.5" customHeight="1" x14ac:dyDescent="0.35">
      <c r="A246" s="15"/>
      <c r="B246" s="15">
        <v>90015</v>
      </c>
      <c r="C246" s="16"/>
      <c r="D246" s="16" t="s">
        <v>85</v>
      </c>
      <c r="E246" s="18">
        <f>SUM(E247+E248+E249+E250)</f>
        <v>977000</v>
      </c>
    </row>
    <row r="247" spans="1:7" ht="144" customHeight="1" x14ac:dyDescent="0.35">
      <c r="A247" s="20"/>
      <c r="B247" s="20"/>
      <c r="C247" s="16">
        <v>4210</v>
      </c>
      <c r="D247" s="16" t="s">
        <v>212</v>
      </c>
      <c r="E247" s="18">
        <v>320000</v>
      </c>
    </row>
    <row r="248" spans="1:7" ht="27.75" customHeight="1" x14ac:dyDescent="0.35">
      <c r="A248" s="20"/>
      <c r="B248" s="20"/>
      <c r="C248" s="16">
        <v>4260</v>
      </c>
      <c r="D248" s="16" t="s">
        <v>140</v>
      </c>
      <c r="E248" s="18">
        <v>450000</v>
      </c>
    </row>
    <row r="249" spans="1:7" ht="24.75" customHeight="1" x14ac:dyDescent="0.35">
      <c r="A249" s="20"/>
      <c r="B249" s="20"/>
      <c r="C249" s="16">
        <v>4270</v>
      </c>
      <c r="D249" s="16" t="s">
        <v>21</v>
      </c>
      <c r="E249" s="18">
        <v>170000</v>
      </c>
      <c r="F249" s="5"/>
      <c r="G249" s="5"/>
    </row>
    <row r="250" spans="1:7" ht="27.75" customHeight="1" x14ac:dyDescent="0.35">
      <c r="A250" s="15"/>
      <c r="B250" s="15"/>
      <c r="C250" s="16">
        <v>4300</v>
      </c>
      <c r="D250" s="16" t="s">
        <v>141</v>
      </c>
      <c r="E250" s="17">
        <v>37000</v>
      </c>
    </row>
    <row r="251" spans="1:7" ht="27" customHeight="1" x14ac:dyDescent="0.35">
      <c r="A251" s="15"/>
      <c r="B251" s="15">
        <v>90019</v>
      </c>
      <c r="C251" s="16"/>
      <c r="D251" s="16" t="s">
        <v>86</v>
      </c>
      <c r="E251" s="18">
        <f>SUM(E252+E253)</f>
        <v>3000</v>
      </c>
      <c r="F251" s="5"/>
    </row>
    <row r="252" spans="1:7" ht="21.75" customHeight="1" x14ac:dyDescent="0.35">
      <c r="A252" s="15"/>
      <c r="B252" s="15"/>
      <c r="C252" s="16">
        <v>4210</v>
      </c>
      <c r="D252" s="16" t="s">
        <v>18</v>
      </c>
      <c r="E252" s="17">
        <v>500</v>
      </c>
      <c r="F252" s="5"/>
    </row>
    <row r="253" spans="1:7" ht="20.25" customHeight="1" x14ac:dyDescent="0.35">
      <c r="A253" s="15"/>
      <c r="B253" s="15"/>
      <c r="C253" s="16">
        <v>4300</v>
      </c>
      <c r="D253" s="16" t="s">
        <v>24</v>
      </c>
      <c r="E253" s="18">
        <v>2500</v>
      </c>
      <c r="F253" s="5"/>
    </row>
    <row r="254" spans="1:7" ht="22.5" customHeight="1" x14ac:dyDescent="0.35">
      <c r="A254" s="15"/>
      <c r="B254" s="15">
        <v>90025</v>
      </c>
      <c r="C254" s="16"/>
      <c r="D254" s="16" t="s">
        <v>108</v>
      </c>
      <c r="E254" s="18">
        <f>SUM(E255)</f>
        <v>140000</v>
      </c>
      <c r="F254" s="5"/>
    </row>
    <row r="255" spans="1:7" ht="25.5" customHeight="1" x14ac:dyDescent="0.35">
      <c r="A255" s="15"/>
      <c r="B255" s="15"/>
      <c r="C255" s="16">
        <v>4430</v>
      </c>
      <c r="D255" s="16" t="s">
        <v>30</v>
      </c>
      <c r="E255" s="17">
        <v>140000</v>
      </c>
      <c r="F255" s="5"/>
    </row>
    <row r="256" spans="1:7" ht="25.5" customHeight="1" x14ac:dyDescent="0.35">
      <c r="A256" s="15"/>
      <c r="B256" s="15">
        <v>90026</v>
      </c>
      <c r="C256" s="16"/>
      <c r="D256" s="16" t="s">
        <v>126</v>
      </c>
      <c r="E256" s="18">
        <f>SUM(E257:E260)</f>
        <v>10000</v>
      </c>
      <c r="F256" s="5"/>
    </row>
    <row r="257" spans="1:6" ht="25.5" customHeight="1" x14ac:dyDescent="0.35">
      <c r="A257" s="15"/>
      <c r="B257" s="15"/>
      <c r="C257" s="16">
        <v>4300</v>
      </c>
      <c r="D257" s="16" t="s">
        <v>24</v>
      </c>
      <c r="E257" s="18">
        <v>1000</v>
      </c>
      <c r="F257" s="5"/>
    </row>
    <row r="258" spans="1:6" ht="25.5" customHeight="1" x14ac:dyDescent="0.35">
      <c r="A258" s="15"/>
      <c r="B258" s="15"/>
      <c r="C258" s="16">
        <v>4430</v>
      </c>
      <c r="D258" s="16" t="s">
        <v>30</v>
      </c>
      <c r="E258" s="17">
        <v>500</v>
      </c>
      <c r="F258" s="5"/>
    </row>
    <row r="259" spans="1:6" ht="25.5" customHeight="1" x14ac:dyDescent="0.35">
      <c r="A259" s="15"/>
      <c r="B259" s="15"/>
      <c r="C259" s="16">
        <v>4610</v>
      </c>
      <c r="D259" s="16" t="s">
        <v>33</v>
      </c>
      <c r="E259" s="17">
        <v>500</v>
      </c>
      <c r="F259" s="5"/>
    </row>
    <row r="260" spans="1:6" ht="37" customHeight="1" x14ac:dyDescent="0.35">
      <c r="A260" s="15"/>
      <c r="B260" s="15"/>
      <c r="C260" s="16">
        <v>6650</v>
      </c>
      <c r="D260" s="16" t="s">
        <v>177</v>
      </c>
      <c r="E260" s="17">
        <v>8000</v>
      </c>
      <c r="F260" s="5"/>
    </row>
    <row r="261" spans="1:6" ht="24.75" customHeight="1" x14ac:dyDescent="0.35">
      <c r="A261" s="15"/>
      <c r="B261" s="15">
        <v>90095</v>
      </c>
      <c r="C261" s="16"/>
      <c r="D261" s="16" t="s">
        <v>55</v>
      </c>
      <c r="E261" s="18">
        <f>SUM(E262:E266)</f>
        <v>270275</v>
      </c>
    </row>
    <row r="262" spans="1:6" ht="24.75" customHeight="1" x14ac:dyDescent="0.35">
      <c r="A262" s="15"/>
      <c r="B262" s="15"/>
      <c r="C262" s="16">
        <v>2900</v>
      </c>
      <c r="D262" s="16" t="s">
        <v>87</v>
      </c>
      <c r="E262" s="18">
        <v>22000</v>
      </c>
      <c r="F262" s="5"/>
    </row>
    <row r="263" spans="1:6" ht="57.75" customHeight="1" x14ac:dyDescent="0.35">
      <c r="A263" s="20"/>
      <c r="B263" s="20"/>
      <c r="C263" s="16">
        <v>4210</v>
      </c>
      <c r="D263" s="16" t="s">
        <v>179</v>
      </c>
      <c r="E263" s="18">
        <v>12000</v>
      </c>
    </row>
    <row r="264" spans="1:6" ht="54" customHeight="1" x14ac:dyDescent="0.35">
      <c r="A264" s="20"/>
      <c r="B264" s="20"/>
      <c r="C264" s="16">
        <v>4270</v>
      </c>
      <c r="D264" s="16" t="s">
        <v>180</v>
      </c>
      <c r="E264" s="18">
        <v>45000</v>
      </c>
    </row>
    <row r="265" spans="1:6" ht="32" customHeight="1" x14ac:dyDescent="0.35">
      <c r="A265" s="15"/>
      <c r="B265" s="15"/>
      <c r="C265" s="16">
        <v>4300</v>
      </c>
      <c r="D265" s="16" t="s">
        <v>196</v>
      </c>
      <c r="E265" s="18">
        <v>180000</v>
      </c>
      <c r="F265" s="5"/>
    </row>
    <row r="266" spans="1:6" ht="26" customHeight="1" x14ac:dyDescent="0.35">
      <c r="A266" s="15"/>
      <c r="B266" s="15"/>
      <c r="C266" s="16">
        <v>4390</v>
      </c>
      <c r="D266" s="16" t="s">
        <v>178</v>
      </c>
      <c r="E266" s="18">
        <v>11275</v>
      </c>
      <c r="F266" s="5"/>
    </row>
    <row r="267" spans="1:6" ht="27.75" customHeight="1" x14ac:dyDescent="0.35">
      <c r="A267" s="14">
        <v>921</v>
      </c>
      <c r="B267" s="14"/>
      <c r="C267" s="21"/>
      <c r="D267" s="21" t="s">
        <v>88</v>
      </c>
      <c r="E267" s="22">
        <f>SUM(E268+E271+E278+E280+E282)</f>
        <v>2881093.0300000003</v>
      </c>
    </row>
    <row r="268" spans="1:6" ht="19.5" customHeight="1" x14ac:dyDescent="0.35">
      <c r="A268" s="14"/>
      <c r="B268" s="15">
        <v>92105</v>
      </c>
      <c r="C268" s="16"/>
      <c r="D268" s="16" t="s">
        <v>89</v>
      </c>
      <c r="E268" s="18">
        <f>SUM(E269:E270)</f>
        <v>38000</v>
      </c>
    </row>
    <row r="269" spans="1:6" ht="22.5" customHeight="1" x14ac:dyDescent="0.35">
      <c r="A269" s="14"/>
      <c r="B269" s="15"/>
      <c r="C269" s="16">
        <v>2360</v>
      </c>
      <c r="D269" s="16" t="s">
        <v>197</v>
      </c>
      <c r="E269" s="18">
        <v>36000</v>
      </c>
    </row>
    <row r="270" spans="1:6" ht="19.5" customHeight="1" x14ac:dyDescent="0.35">
      <c r="A270" s="14"/>
      <c r="B270" s="15"/>
      <c r="C270" s="16">
        <v>4210</v>
      </c>
      <c r="D270" s="16" t="s">
        <v>90</v>
      </c>
      <c r="E270" s="18">
        <v>2000</v>
      </c>
    </row>
    <row r="271" spans="1:6" ht="21.75" customHeight="1" x14ac:dyDescent="0.35">
      <c r="A271" s="15"/>
      <c r="B271" s="15">
        <v>92109</v>
      </c>
      <c r="C271" s="16"/>
      <c r="D271" s="16" t="s">
        <v>91</v>
      </c>
      <c r="E271" s="18">
        <f>SUM(E272:E277)</f>
        <v>648093.03</v>
      </c>
    </row>
    <row r="272" spans="1:6" ht="24" customHeight="1" x14ac:dyDescent="0.35">
      <c r="A272" s="20"/>
      <c r="B272" s="20"/>
      <c r="C272" s="16">
        <v>2480</v>
      </c>
      <c r="D272" s="16" t="s">
        <v>92</v>
      </c>
      <c r="E272" s="18">
        <v>560000</v>
      </c>
    </row>
    <row r="273" spans="1:6" ht="41.25" customHeight="1" x14ac:dyDescent="0.35">
      <c r="A273" s="20"/>
      <c r="B273" s="20"/>
      <c r="C273" s="16">
        <v>4210</v>
      </c>
      <c r="D273" s="16" t="s">
        <v>184</v>
      </c>
      <c r="E273" s="18">
        <v>17000</v>
      </c>
    </row>
    <row r="274" spans="1:6" ht="33.75" customHeight="1" x14ac:dyDescent="0.35">
      <c r="A274" s="20"/>
      <c r="B274" s="20"/>
      <c r="C274" s="16">
        <v>4260</v>
      </c>
      <c r="D274" s="16" t="s">
        <v>134</v>
      </c>
      <c r="E274" s="18">
        <v>4000</v>
      </c>
    </row>
    <row r="275" spans="1:6" ht="37" customHeight="1" x14ac:dyDescent="0.35">
      <c r="A275" s="20"/>
      <c r="B275" s="20"/>
      <c r="C275" s="16">
        <v>4270</v>
      </c>
      <c r="D275" s="16" t="s">
        <v>183</v>
      </c>
      <c r="E275" s="18">
        <v>5000</v>
      </c>
    </row>
    <row r="276" spans="1:6" ht="29.25" customHeight="1" x14ac:dyDescent="0.35">
      <c r="A276" s="20"/>
      <c r="B276" s="20"/>
      <c r="C276" s="16">
        <v>4300</v>
      </c>
      <c r="D276" s="16" t="s">
        <v>24</v>
      </c>
      <c r="E276" s="18">
        <v>1000</v>
      </c>
    </row>
    <row r="277" spans="1:6" ht="78.75" customHeight="1" x14ac:dyDescent="0.35">
      <c r="A277" s="20"/>
      <c r="B277" s="20"/>
      <c r="C277" s="16">
        <v>6050</v>
      </c>
      <c r="D277" s="16" t="s">
        <v>213</v>
      </c>
      <c r="E277" s="18">
        <v>61093.03</v>
      </c>
    </row>
    <row r="278" spans="1:6" ht="22.5" customHeight="1" x14ac:dyDescent="0.35">
      <c r="A278" s="15"/>
      <c r="B278" s="15">
        <v>92116</v>
      </c>
      <c r="C278" s="16"/>
      <c r="D278" s="16" t="s">
        <v>93</v>
      </c>
      <c r="E278" s="18">
        <f>SUM(E279)</f>
        <v>400000</v>
      </c>
    </row>
    <row r="279" spans="1:6" ht="24.75" customHeight="1" x14ac:dyDescent="0.35">
      <c r="A279" s="15"/>
      <c r="B279" s="15"/>
      <c r="C279" s="16">
        <v>2480</v>
      </c>
      <c r="D279" s="16" t="s">
        <v>92</v>
      </c>
      <c r="E279" s="18">
        <v>400000</v>
      </c>
    </row>
    <row r="280" spans="1:6" ht="24.75" customHeight="1" x14ac:dyDescent="0.35">
      <c r="A280" s="15"/>
      <c r="B280" s="15">
        <v>92120</v>
      </c>
      <c r="C280" s="16"/>
      <c r="D280" s="16" t="s">
        <v>185</v>
      </c>
      <c r="E280" s="18">
        <f>SUM(E281)</f>
        <v>1781000</v>
      </c>
    </row>
    <row r="281" spans="1:6" ht="84.5" customHeight="1" x14ac:dyDescent="0.35">
      <c r="A281" s="15"/>
      <c r="B281" s="15"/>
      <c r="C281" s="16">
        <v>6570</v>
      </c>
      <c r="D281" s="16" t="s">
        <v>186</v>
      </c>
      <c r="E281" s="18">
        <v>1781000</v>
      </c>
    </row>
    <row r="282" spans="1:6" ht="22.5" customHeight="1" x14ac:dyDescent="0.35">
      <c r="A282" s="15"/>
      <c r="B282" s="15">
        <v>92195</v>
      </c>
      <c r="C282" s="16"/>
      <c r="D282" s="16" t="s">
        <v>55</v>
      </c>
      <c r="E282" s="18">
        <f>SUM(E283+E284)</f>
        <v>14000</v>
      </c>
    </row>
    <row r="283" spans="1:6" ht="102" customHeight="1" x14ac:dyDescent="0.35">
      <c r="A283" s="15"/>
      <c r="B283" s="15"/>
      <c r="C283" s="16">
        <v>4210</v>
      </c>
      <c r="D283" s="16" t="s">
        <v>188</v>
      </c>
      <c r="E283" s="18">
        <v>9000</v>
      </c>
    </row>
    <row r="284" spans="1:6" ht="27" customHeight="1" x14ac:dyDescent="0.35">
      <c r="A284" s="15"/>
      <c r="B284" s="15"/>
      <c r="C284" s="16">
        <v>4300</v>
      </c>
      <c r="D284" s="16" t="s">
        <v>187</v>
      </c>
      <c r="E284" s="18">
        <v>5000</v>
      </c>
    </row>
    <row r="285" spans="1:6" ht="28.5" customHeight="1" x14ac:dyDescent="0.35">
      <c r="A285" s="14">
        <v>925</v>
      </c>
      <c r="B285" s="14"/>
      <c r="C285" s="21"/>
      <c r="D285" s="21" t="s">
        <v>109</v>
      </c>
      <c r="E285" s="22">
        <v>1000</v>
      </c>
    </row>
    <row r="286" spans="1:6" ht="23.25" customHeight="1" x14ac:dyDescent="0.35">
      <c r="A286" s="14"/>
      <c r="B286" s="15">
        <v>92503</v>
      </c>
      <c r="C286" s="16"/>
      <c r="D286" s="16" t="s">
        <v>110</v>
      </c>
      <c r="E286" s="18">
        <f>SUM(E287)</f>
        <v>1000</v>
      </c>
    </row>
    <row r="287" spans="1:6" ht="27" customHeight="1" x14ac:dyDescent="0.35">
      <c r="A287" s="14"/>
      <c r="B287" s="15"/>
      <c r="C287" s="16">
        <v>4300</v>
      </c>
      <c r="D287" s="16" t="s">
        <v>43</v>
      </c>
      <c r="E287" s="18">
        <v>1000</v>
      </c>
    </row>
    <row r="288" spans="1:6" ht="21" customHeight="1" x14ac:dyDescent="0.35">
      <c r="A288" s="14">
        <v>926</v>
      </c>
      <c r="B288" s="14"/>
      <c r="C288" s="21"/>
      <c r="D288" s="21" t="s">
        <v>94</v>
      </c>
      <c r="E288" s="22">
        <f>SUM(E289+E291+E297)</f>
        <v>230000</v>
      </c>
      <c r="F288" s="5"/>
    </row>
    <row r="289" spans="1:5" ht="21" customHeight="1" x14ac:dyDescent="0.35">
      <c r="A289" s="14"/>
      <c r="B289" s="15">
        <v>92601</v>
      </c>
      <c r="C289" s="21"/>
      <c r="D289" s="16" t="s">
        <v>111</v>
      </c>
      <c r="E289" s="18">
        <f>SUM(E290)</f>
        <v>2000</v>
      </c>
    </row>
    <row r="290" spans="1:5" ht="25.5" customHeight="1" x14ac:dyDescent="0.35">
      <c r="A290" s="14"/>
      <c r="B290" s="14"/>
      <c r="C290" s="16">
        <v>4210</v>
      </c>
      <c r="D290" s="16" t="s">
        <v>18</v>
      </c>
      <c r="E290" s="27">
        <v>2000</v>
      </c>
    </row>
    <row r="291" spans="1:5" ht="24" customHeight="1" x14ac:dyDescent="0.35">
      <c r="A291" s="15"/>
      <c r="B291" s="15">
        <v>92605</v>
      </c>
      <c r="C291" s="16"/>
      <c r="D291" s="16" t="s">
        <v>95</v>
      </c>
      <c r="E291" s="18">
        <f>SUM(E292+E293+E294+E295+E296)</f>
        <v>224000</v>
      </c>
    </row>
    <row r="292" spans="1:5" ht="29.25" customHeight="1" x14ac:dyDescent="0.35">
      <c r="A292" s="15"/>
      <c r="B292" s="15"/>
      <c r="C292" s="16">
        <v>2360</v>
      </c>
      <c r="D292" s="16" t="s">
        <v>182</v>
      </c>
      <c r="E292" s="18">
        <v>180000</v>
      </c>
    </row>
    <row r="293" spans="1:5" ht="27" customHeight="1" x14ac:dyDescent="0.35">
      <c r="A293" s="15"/>
      <c r="B293" s="15"/>
      <c r="C293" s="16">
        <v>4210</v>
      </c>
      <c r="D293" s="16" t="s">
        <v>18</v>
      </c>
      <c r="E293" s="18">
        <v>7000</v>
      </c>
    </row>
    <row r="294" spans="1:5" ht="27" customHeight="1" x14ac:dyDescent="0.35">
      <c r="A294" s="15"/>
      <c r="B294" s="15"/>
      <c r="C294" s="16">
        <v>4260</v>
      </c>
      <c r="D294" s="16" t="s">
        <v>134</v>
      </c>
      <c r="E294" s="18">
        <v>24000</v>
      </c>
    </row>
    <row r="295" spans="1:5" ht="27" customHeight="1" x14ac:dyDescent="0.35">
      <c r="A295" s="15"/>
      <c r="B295" s="15"/>
      <c r="C295" s="16">
        <v>4270</v>
      </c>
      <c r="D295" s="16" t="s">
        <v>21</v>
      </c>
      <c r="E295" s="18">
        <v>10000</v>
      </c>
    </row>
    <row r="296" spans="1:5" ht="27" customHeight="1" x14ac:dyDescent="0.35">
      <c r="A296" s="15"/>
      <c r="B296" s="15"/>
      <c r="C296" s="16">
        <v>4300</v>
      </c>
      <c r="D296" s="16" t="s">
        <v>43</v>
      </c>
      <c r="E296" s="18">
        <v>3000</v>
      </c>
    </row>
    <row r="297" spans="1:5" ht="27" customHeight="1" x14ac:dyDescent="0.35">
      <c r="A297" s="15"/>
      <c r="B297" s="15">
        <v>92695</v>
      </c>
      <c r="C297" s="16"/>
      <c r="D297" s="16" t="s">
        <v>55</v>
      </c>
      <c r="E297" s="18">
        <f>SUM(E298)</f>
        <v>4000</v>
      </c>
    </row>
    <row r="298" spans="1:5" ht="36.5" customHeight="1" x14ac:dyDescent="0.35">
      <c r="A298" s="15"/>
      <c r="B298" s="15"/>
      <c r="C298" s="16">
        <v>4300</v>
      </c>
      <c r="D298" s="16" t="s">
        <v>189</v>
      </c>
      <c r="E298" s="18">
        <v>4000</v>
      </c>
    </row>
    <row r="299" spans="1:5" ht="21.75" customHeight="1" x14ac:dyDescent="0.35">
      <c r="A299" s="42" t="s">
        <v>96</v>
      </c>
      <c r="B299" s="42"/>
      <c r="C299" s="42"/>
      <c r="D299" s="42"/>
      <c r="E299" s="22">
        <f>SUM(E9+E16+E29+E53+E67+E70+E119+E124+E128+E148+E151+E157+E178+E198+E201+E207+E211+E267+E285+E288)</f>
        <v>35764586.759999998</v>
      </c>
    </row>
    <row r="300" spans="1:5" ht="21.75" customHeight="1" x14ac:dyDescent="0.35">
      <c r="A300" s="13" t="s">
        <v>207</v>
      </c>
      <c r="B300" s="40"/>
      <c r="C300" s="40"/>
      <c r="D300" s="40"/>
      <c r="E300" s="41"/>
    </row>
    <row r="301" spans="1:5" ht="21.75" customHeight="1" x14ac:dyDescent="0.35">
      <c r="A301" s="13" t="s">
        <v>190</v>
      </c>
      <c r="B301" s="40"/>
      <c r="C301" s="40"/>
      <c r="D301" s="40"/>
      <c r="E301" s="41"/>
    </row>
    <row r="302" spans="1:5" ht="21.75" customHeight="1" x14ac:dyDescent="0.35">
      <c r="A302" s="13" t="s">
        <v>191</v>
      </c>
      <c r="B302" s="40"/>
      <c r="C302" s="40"/>
      <c r="D302" s="40"/>
      <c r="E302" s="41"/>
    </row>
    <row r="303" spans="1:5" ht="16.5" x14ac:dyDescent="0.35">
      <c r="A303" s="13"/>
      <c r="B303" s="13"/>
      <c r="C303" s="13"/>
      <c r="D303" s="13"/>
      <c r="E303" s="9"/>
    </row>
    <row r="304" spans="1:5" s="5" customFormat="1" ht="15.75" customHeight="1" x14ac:dyDescent="0.35">
      <c r="A304" s="13"/>
      <c r="B304" s="13"/>
      <c r="C304" s="13"/>
      <c r="D304" s="13"/>
      <c r="E304" s="9"/>
    </row>
    <row r="305" spans="1:5" ht="16.5" x14ac:dyDescent="0.35">
      <c r="A305" s="13"/>
      <c r="B305" s="13"/>
      <c r="C305" s="13"/>
      <c r="D305" s="13"/>
      <c r="E305" s="9"/>
    </row>
    <row r="306" spans="1:5" ht="16.5" x14ac:dyDescent="0.35">
      <c r="A306" s="9"/>
      <c r="B306" s="9"/>
      <c r="C306" s="9"/>
      <c r="D306" s="9"/>
      <c r="E306" s="9"/>
    </row>
    <row r="307" spans="1:5" ht="16.5" x14ac:dyDescent="0.35">
      <c r="A307" s="9"/>
      <c r="B307" s="9"/>
      <c r="C307" s="9"/>
      <c r="D307" s="9"/>
      <c r="E307" s="9"/>
    </row>
    <row r="308" spans="1:5" ht="16.5" x14ac:dyDescent="0.35">
      <c r="A308" s="9"/>
      <c r="B308" s="9"/>
      <c r="C308" s="9"/>
      <c r="D308" s="9"/>
      <c r="E308" s="9"/>
    </row>
    <row r="309" spans="1:5" ht="16.5" x14ac:dyDescent="0.35">
      <c r="A309" s="9"/>
      <c r="B309" s="9"/>
      <c r="C309" s="9"/>
      <c r="D309" s="9"/>
      <c r="E309" s="9"/>
    </row>
    <row r="310" spans="1:5" ht="16.5" x14ac:dyDescent="0.35">
      <c r="A310" s="9"/>
      <c r="B310" s="9"/>
      <c r="C310" s="9"/>
      <c r="D310" s="9"/>
      <c r="E310" s="9"/>
    </row>
    <row r="311" spans="1:5" ht="16.5" x14ac:dyDescent="0.35">
      <c r="A311" s="9"/>
      <c r="B311" s="9"/>
      <c r="C311" s="9"/>
      <c r="D311" s="9"/>
      <c r="E311" s="9"/>
    </row>
    <row r="312" spans="1:5" ht="16.5" x14ac:dyDescent="0.35">
      <c r="A312" s="9"/>
      <c r="B312" s="9"/>
      <c r="C312" s="9"/>
      <c r="D312" s="9"/>
      <c r="E312" s="9"/>
    </row>
    <row r="313" spans="1:5" ht="16.5" x14ac:dyDescent="0.35">
      <c r="A313" s="9"/>
      <c r="B313" s="9"/>
      <c r="C313" s="9"/>
      <c r="D313" s="9"/>
      <c r="E313" s="9"/>
    </row>
    <row r="314" spans="1:5" ht="16.5" x14ac:dyDescent="0.35">
      <c r="A314" s="9"/>
      <c r="B314" s="9"/>
      <c r="C314" s="9"/>
      <c r="D314" s="9"/>
      <c r="E314" s="9"/>
    </row>
    <row r="315" spans="1:5" ht="16.5" x14ac:dyDescent="0.35">
      <c r="A315" s="9"/>
      <c r="B315" s="9"/>
      <c r="C315" s="9"/>
      <c r="D315" s="9"/>
      <c r="E315" s="9"/>
    </row>
    <row r="316" spans="1:5" ht="16.5" x14ac:dyDescent="0.35">
      <c r="A316" s="9"/>
      <c r="B316" s="9"/>
      <c r="C316" s="9"/>
      <c r="D316" s="9"/>
      <c r="E316" s="9"/>
    </row>
    <row r="317" spans="1:5" ht="16.5" x14ac:dyDescent="0.35">
      <c r="A317" s="9"/>
      <c r="B317" s="9"/>
      <c r="C317" s="9"/>
      <c r="D317" s="9"/>
      <c r="E317" s="9"/>
    </row>
    <row r="318" spans="1:5" ht="16.5" x14ac:dyDescent="0.35">
      <c r="A318" s="9"/>
      <c r="B318" s="9"/>
      <c r="C318" s="9"/>
      <c r="D318" s="9"/>
      <c r="E318" s="9"/>
    </row>
    <row r="319" spans="1:5" ht="16.5" x14ac:dyDescent="0.35">
      <c r="A319" s="9"/>
      <c r="B319" s="9"/>
      <c r="C319" s="9"/>
      <c r="D319" s="9"/>
      <c r="E319" s="9"/>
    </row>
    <row r="320" spans="1:5" ht="16.5" x14ac:dyDescent="0.35">
      <c r="A320" s="9"/>
      <c r="B320" s="9"/>
      <c r="C320" s="9"/>
      <c r="D320" s="9"/>
      <c r="E320" s="9"/>
    </row>
    <row r="321" spans="1:5" ht="16.5" x14ac:dyDescent="0.35">
      <c r="A321" s="9"/>
      <c r="B321" s="9"/>
      <c r="C321" s="9"/>
      <c r="D321" s="9"/>
      <c r="E321" s="9"/>
    </row>
    <row r="322" spans="1:5" ht="16.5" x14ac:dyDescent="0.35">
      <c r="A322" s="9"/>
      <c r="B322" s="9"/>
      <c r="C322" s="9"/>
      <c r="D322" s="9"/>
      <c r="E322" s="9"/>
    </row>
    <row r="323" spans="1:5" ht="16.5" x14ac:dyDescent="0.35">
      <c r="A323" s="9"/>
      <c r="B323" s="9"/>
      <c r="C323" s="9"/>
      <c r="D323" s="9"/>
      <c r="E323" s="9"/>
    </row>
    <row r="324" spans="1:5" ht="16.5" x14ac:dyDescent="0.35">
      <c r="A324" s="9"/>
      <c r="B324" s="9"/>
      <c r="C324" s="9"/>
      <c r="D324" s="9"/>
      <c r="E324" s="9"/>
    </row>
  </sheetData>
  <mergeCells count="9">
    <mergeCell ref="A299:D299"/>
    <mergeCell ref="D1:E1"/>
    <mergeCell ref="B3:E3"/>
    <mergeCell ref="A4:E4"/>
    <mergeCell ref="A5:A7"/>
    <mergeCell ref="B5:B7"/>
    <mergeCell ref="C5:C7"/>
    <mergeCell ref="D5:D7"/>
    <mergeCell ref="E5:E7"/>
  </mergeCells>
  <pageMargins left="0.25" right="0.25" top="0.75" bottom="0.75" header="0.3" footer="0.3"/>
  <pageSetup paperSize="9" scale="65" firstPageNumber="0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Zał.do Zarz.101.2022wydatki </vt:lpstr>
      <vt:lpstr>'Zał.do Zarz.101.2022wydatki 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ChrobotAnna</cp:lastModifiedBy>
  <cp:revision>55</cp:revision>
  <cp:lastPrinted>2024-01-03T12:02:39Z</cp:lastPrinted>
  <dcterms:created xsi:type="dcterms:W3CDTF">2006-09-22T13:37:51Z</dcterms:created>
  <dcterms:modified xsi:type="dcterms:W3CDTF">2024-01-04T19:14:02Z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