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<sst xmlns="http://schemas.openxmlformats.org/spreadsheetml/2006/main" count="785" uniqueCount="398">
  <si>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</si>
  <si>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</si>
  <si>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</si>
  <si>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</si>
  <si>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</si>
  <si>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</si>
  <si>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</si>
  <si>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</si>
  <si>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</si>
  <si>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</si>
  <si>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</si>
  <si>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</si>
  <si>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</si>
  <si>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</si>
  <si>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</si>
  <si>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</si>
  <si>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</si>
  <si>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</si>
  <si>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</si>
  <si>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</si>
  <si>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</si>
  <si>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</si>
  <si>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</si>
  <si>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</si>
  <si>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</si>
  <si>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</si>
  <si>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</si>
  <si>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</si>
  <si>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</si>
  <si>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</si>
  <si>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</si>
  <si>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</si>
  <si>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</si>
  <si>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</si>
  <si>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</si>
  <si>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</si>
  <si>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</si>
  <si>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</si>
  <si>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</si>
  <si>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</si>
  <si>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</si>
  <si>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</si>
  <si>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</si>
  <si>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</si>
  <si>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</si>
  <si>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</si>
  <si>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</si>
  <si>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</si>
  <si>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</si>
  <si>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</si>
  <si>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</si>
  <si>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</si>
  <si>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</si>
  <si>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</si>
  <si>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</si>
  <si>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</si>
  <si>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Lp.</t>
  </si>
  <si>
    <t>Klasyfikacja
§</t>
  </si>
  <si>
    <t>Stan środków obrotowych na początek roku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</si>
  <si>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</si>
  <si>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</si>
  <si>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</si>
  <si>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</si>
  <si>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</si>
  <si>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</si>
  <si>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</si>
  <si>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</si>
  <si>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</si>
  <si>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</si>
  <si>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</si>
  <si>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</si>
  <si>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</si>
  <si>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</si>
  <si>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</si>
  <si>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</si>
  <si>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</si>
  <si>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</si>
  <si>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</si>
  <si>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</si>
  <si>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</si>
  <si>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</si>
  <si>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</si>
  <si>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</si>
  <si>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</si>
  <si>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</si>
  <si>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</si>
  <si>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</si>
  <si>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</si>
  <si>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</si>
  <si>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</si>
  <si>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</si>
  <si>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</si>
  <si>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</si>
  <si>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</si>
  <si>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</si>
  <si>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</si>
  <si>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</si>
  <si>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</si>
  <si>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</si>
  <si>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</si>
  <si>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</si>
  <si>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</si>
  <si>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</si>
  <si>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</si>
  <si>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</si>
  <si>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</si>
  <si>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</si>
  <si>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</si>
  <si>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</si>
  <si>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</si>
  <si>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</si>
  <si>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</si>
  <si>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</si>
  <si>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</si>
  <si>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</si>
  <si>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</si>
  <si>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</si>
  <si>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</si>
  <si>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</si>
  <si>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</si>
  <si>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</si>
  <si>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</si>
  <si>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</si>
  <si>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</si>
  <si>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</si>
  <si>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</si>
  <si>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</si>
  <si>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</si>
  <si>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</si>
  <si>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</si>
  <si>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</si>
  <si>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</si>
  <si>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</si>
  <si>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</si>
  <si>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</si>
  <si>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</si>
  <si>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</si>
  <si>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</si>
  <si>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</si>
  <si>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</si>
  <si>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</si>
  <si>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</si>
  <si>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</si>
  <si>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</si>
  <si>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</si>
  <si>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</si>
  <si>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</si>
  <si>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</si>
  <si>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</si>
  <si>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</si>
  <si>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</si>
  <si>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</si>
  <si>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</si>
  <si>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</si>
  <si>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</si>
  <si>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</si>
  <si>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</si>
  <si>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</si>
  <si>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</si>
  <si>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</si>
  <si>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</si>
  <si>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</si>
  <si>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</si>
  <si>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</si>
  <si>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</si>
  <si>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</si>
  <si>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t>Umorzenie</t>
  </si>
  <si>
    <t xml:space="preserve">   EBOiR</t>
  </si>
  <si>
    <t>Kwota długu na dzień 31.12.2007</t>
  </si>
  <si>
    <t>Rolnictwo i łowiectwo</t>
  </si>
  <si>
    <t>Pozostała działalność</t>
  </si>
  <si>
    <t>Wpływy z usług</t>
  </si>
  <si>
    <t>Gospodarka mieszkaniowa</t>
  </si>
  <si>
    <t>Gospodarka gruntami i nieruchomościami</t>
  </si>
  <si>
    <t>Administracja publiczna</t>
  </si>
  <si>
    <t>Dotacje cel. otrzym. z b.p.na real.zad.bież.</t>
  </si>
  <si>
    <t>Urzędy wojewódzkie</t>
  </si>
  <si>
    <t>Dostarczanie wody</t>
  </si>
  <si>
    <t>Wpływy ze sprzedaży skład.majątkowych</t>
  </si>
  <si>
    <t>Obrona cywilna</t>
  </si>
  <si>
    <t>Doch.od os.prawn,od osób.fiz.i inn.jedn.</t>
  </si>
  <si>
    <t>Pod.od dz.gosp.os.fiz.opac.w form.karty pod.</t>
  </si>
  <si>
    <t>Podatek rolny</t>
  </si>
  <si>
    <t>Podatek leśny</t>
  </si>
  <si>
    <t>Podatek od środków transportowych</t>
  </si>
  <si>
    <t>Podatek od spadków i darowizn</t>
  </si>
  <si>
    <t>Podatek od nieruchomości</t>
  </si>
  <si>
    <t>Wpływy z opłaty targowej</t>
  </si>
  <si>
    <t>Podatek od czynności cywilnoprawnych</t>
  </si>
  <si>
    <t>Opłata od posiadania psów</t>
  </si>
  <si>
    <t>Wpływy z opłaty skarbowej</t>
  </si>
  <si>
    <t>Wpływy z opłaty eksploatacyjnej</t>
  </si>
  <si>
    <t>Wpływy z innych opłat lokalnych</t>
  </si>
  <si>
    <t>Podatek dochodowy od osób fizycznych</t>
  </si>
  <si>
    <t>Podatek dochodowy od osób prawnych</t>
  </si>
  <si>
    <t>Różne rozliczenia</t>
  </si>
  <si>
    <t>Część oświatowa subwencji ogólnej dla j.s.t.</t>
  </si>
  <si>
    <t>Subwencje ogólne z budżetu państwa</t>
  </si>
  <si>
    <t>Część wyrównawcza subw. ogólnej dla gmin</t>
  </si>
  <si>
    <t>Różne rozliczenia finansowe</t>
  </si>
  <si>
    <t>Pozostałe odsetki</t>
  </si>
  <si>
    <t>Oświata i wychowanie</t>
  </si>
  <si>
    <t>Przedszkola</t>
  </si>
  <si>
    <t xml:space="preserve">Pozostała działalność </t>
  </si>
  <si>
    <t>Dotacje cel. otrz. z b.p.na real.wł.zad.bież.</t>
  </si>
  <si>
    <t>Opieka społeczna</t>
  </si>
  <si>
    <t>Świad.rodz. oraz skł. na ub.emer.i rent z ub.sp.</t>
  </si>
  <si>
    <t>Dotacje cel. otrzym. z b.p.na realiz.zad.bież.</t>
  </si>
  <si>
    <t>85213</t>
  </si>
  <si>
    <t>Składki na ubezpieczenie zdrowotne</t>
  </si>
  <si>
    <t>2010</t>
  </si>
  <si>
    <t>Dotacje cel. otrzymane z b.p.na real. zad.bież.</t>
  </si>
  <si>
    <t>85214</t>
  </si>
  <si>
    <t>Zasiłki i pomoc w naturze</t>
  </si>
  <si>
    <t>0830</t>
  </si>
  <si>
    <t>2030</t>
  </si>
  <si>
    <t>Dotacje cel.otrz.z b.p.na realiz.wł.zad.bież.gm.</t>
  </si>
  <si>
    <t>85219</t>
  </si>
  <si>
    <t>Ośrodki pomocy społecznej</t>
  </si>
  <si>
    <t>85228</t>
  </si>
  <si>
    <t>Usługi opiekuńcze i specjalistycz. usługi opiek.</t>
  </si>
  <si>
    <t>85295</t>
  </si>
  <si>
    <t>900</t>
  </si>
  <si>
    <t>Gospodarka komunalna i ochr. środowiska</t>
  </si>
  <si>
    <t>90001</t>
  </si>
  <si>
    <t>Gospodarka ściekowa i ochrona wód</t>
  </si>
  <si>
    <t>0690</t>
  </si>
  <si>
    <t>0470</t>
  </si>
  <si>
    <t>0750</t>
  </si>
  <si>
    <t>0870</t>
  </si>
  <si>
    <t>0310</t>
  </si>
  <si>
    <t>0320</t>
  </si>
  <si>
    <t>0330</t>
  </si>
  <si>
    <t>0340</t>
  </si>
  <si>
    <t>0360</t>
  </si>
  <si>
    <t>0430</t>
  </si>
  <si>
    <t>0500</t>
  </si>
  <si>
    <t>0910</t>
  </si>
  <si>
    <t>0370</t>
  </si>
  <si>
    <t>0410</t>
  </si>
  <si>
    <t>0460</t>
  </si>
  <si>
    <t>0480</t>
  </si>
  <si>
    <t>0490</t>
  </si>
  <si>
    <t>0010</t>
  </si>
  <si>
    <t>0020</t>
  </si>
  <si>
    <t>0920</t>
  </si>
  <si>
    <t>75616</t>
  </si>
  <si>
    <t>Wpł. z pod.rol.leś. od czyn.cywil.pod.i opłat lok.</t>
  </si>
  <si>
    <t>010</t>
  </si>
  <si>
    <t>Wytw. i zaopatr.w en. elektrycz,gaz i wodę</t>
  </si>
  <si>
    <t>Wpł.z opłat za zarząd,użytk.i użytk.wiecz.nier.</t>
  </si>
  <si>
    <t>Urzędy naczel.org.wł.pańtw.kontr.i ochr.pr.</t>
  </si>
  <si>
    <t>Bezpieczeństwo publ. i ochrona przeciwp.</t>
  </si>
  <si>
    <t>Urzędu naczeln. org.wł.państw.i kontr.i ochr.pr.</t>
  </si>
  <si>
    <t>Wpł. z innych opł. stan.doch. j.s.t.na pod.ustaw</t>
  </si>
  <si>
    <t>Wpływy z opłat za zezw.na sprzedaż alkoholu</t>
  </si>
  <si>
    <t>Udziały gmin w pod. stan.doch.budż.państwa</t>
  </si>
  <si>
    <t>nie posiadających osobowości prawnej</t>
  </si>
  <si>
    <t>Doch.j.s.t.zw.z real.zad. z zakr.adm. rząd.</t>
  </si>
  <si>
    <t>Wpływy z podatku dochod. od osób fizycznych</t>
  </si>
  <si>
    <t>0350</t>
  </si>
  <si>
    <t>Dotacje cel. otrzym. z b.p.na real.zadań bież.</t>
  </si>
  <si>
    <t>Odsetki od nietermin.wpłat z tyt.podatków i opłat</t>
  </si>
  <si>
    <t>Wpł.z pod.rol.leś.od czyn.cyw.pod.i opłat lok.</t>
  </si>
  <si>
    <t>Plan
na 2007 r.
(6+12)</t>
  </si>
  <si>
    <t>01010</t>
  </si>
  <si>
    <t>Infrastruktura wodociągowa i sanitacyjna wsi</t>
  </si>
  <si>
    <t>Wydatki inwestycyjne j.b.</t>
  </si>
  <si>
    <t>01030</t>
  </si>
  <si>
    <t>Izby rolnicze</t>
  </si>
  <si>
    <t>Wpłaty gmin na rzecz izb rolniczych w wysokości 2% uzyskanych wpływów z podatku rolnego</t>
  </si>
  <si>
    <t>400</t>
  </si>
  <si>
    <t>Wytwarzanie i zaopatrywanie w energię elektryczną, gaz i wodę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</si>
  <si>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</si>
  <si>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</si>
  <si>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</si>
  <si>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</si>
  <si>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</si>
  <si>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</si>
  <si>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</si>
  <si>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</si>
  <si>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</si>
  <si>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</si>
  <si>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</si>
  <si>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</si>
  <si>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Transport i łączność</t>
  </si>
  <si>
    <t>Drogi publiczne gminne</t>
  </si>
  <si>
    <t>Gospodarka gruntami i nieruchomosciami</t>
  </si>
  <si>
    <t>Urzędy wojewódzkie - dotacje</t>
  </si>
  <si>
    <t>Urzędy wojewódzkie - środki własne</t>
  </si>
  <si>
    <t>Rady gmin</t>
  </si>
  <si>
    <t>Różne wydatki na rzecz osób fizycznych</t>
  </si>
  <si>
    <t>Urzędy gmin</t>
  </si>
  <si>
    <t>Różne opłaty i składki</t>
  </si>
  <si>
    <t>Wydatki na zakupy inwestycyjne j.b.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</si>
  <si>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</si>
  <si>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</si>
  <si>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</si>
  <si>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</si>
  <si>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</si>
  <si>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Obrona cywilna- dotacje</t>
  </si>
  <si>
    <t>Obrona cywilna- śr. własne</t>
  </si>
  <si>
    <t>Dochody od os. prawnych, od os. fiz. i od innych jed. nieposi. os. praw. oraz wydatki związane z ich poborem</t>
  </si>
  <si>
    <t>Pobór podatków, opłat i niepodatkowych należności budżetowych</t>
  </si>
  <si>
    <t>Wynagrodzenia agencyjno - prowizyjne</t>
  </si>
  <si>
    <t>Obsługa długu publicznego</t>
  </si>
  <si>
    <t>Obsługa papierów wartościowych, kredytów i pożyczek j.s.t.</t>
  </si>
  <si>
    <t>Odsetki i dyskonto od krajowych skarbowych papierów wartościowych oraz krajowych pożyczek i kredytów</t>
  </si>
  <si>
    <t>Rezerwy ogólne i celowe</t>
  </si>
  <si>
    <t>Szkoły podstawowe</t>
  </si>
  <si>
    <t>Zakup pomocy naukowych, dydaktycznych i książek</t>
  </si>
  <si>
    <t>Oddziały przedszkolne w szkołach podstawowych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</si>
  <si>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</si>
  <si>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</si>
  <si>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</si>
  <si>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</si>
  <si>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</si>
  <si>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</si>
  <si>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</si>
  <si>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</si>
  <si>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</si>
  <si>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Zakup usług przez j.s.t. od innych j.s.t.</t>
  </si>
  <si>
    <t>Świadczenia rodzinne oraz składki na ubezpieczenia emerytalne i rentowe z ubezpieczenia społecznego</t>
  </si>
  <si>
    <t>Świadczenia społeczne</t>
  </si>
  <si>
    <t>Składki na ubezpieczenie zdrowotne opłacane za osoby pobierajace niektóre świadczenia z pomocy społecznej oraz niektóre świadczenia rodzinne</t>
  </si>
  <si>
    <t xml:space="preserve">Składki na ubezpieczenie zdrowotne </t>
  </si>
  <si>
    <t>Dodatki mieszkaniowe</t>
  </si>
  <si>
    <t>Ośrodki pomocy społecznej - dotacje</t>
  </si>
  <si>
    <t>Ośrodki pomocy społecznej - śr. wł.</t>
  </si>
  <si>
    <t>Usługi opiekuńcze i specjalistyczne usługi opiekuńcze - dotacje</t>
  </si>
  <si>
    <t>Usługi opiekuńcze i specjalistyczne usługi opiekuńcze</t>
  </si>
  <si>
    <t>Świadczenia społeczne - dotacje</t>
  </si>
  <si>
    <t>Świadczenia społeczne - śr. wł.dożyw.</t>
  </si>
  <si>
    <t>Świadczenia społeczne - prace społ. użyteczne</t>
  </si>
  <si>
    <t>Gospodarka komunalna i ochrona środowiska</t>
  </si>
  <si>
    <t>Podatek od towarów i usług</t>
  </si>
  <si>
    <t>Gospodarka odpadami</t>
  </si>
  <si>
    <t>Oczyszczanie miast i wsi</t>
  </si>
  <si>
    <t>Utrzymanie zieleni w miastach i gminach</t>
  </si>
  <si>
    <t>Oświetlenie ulic, placów i dróg</t>
  </si>
  <si>
    <t>Wpłaty gmin i powiatów na rzecz innych j.s.t.oraz związków gmin</t>
  </si>
  <si>
    <t>Kultura i ochrona dziedzictwa narodowego</t>
  </si>
  <si>
    <t>Domy i ośrodki kultury, świetlice i kluby</t>
  </si>
  <si>
    <t>Dotacja podmiotowa z budżetu dla samorządowej jednostki kultury</t>
  </si>
  <si>
    <t>Biblioteki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</si>
  <si>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</si>
  <si>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</si>
  <si>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</si>
  <si>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80  000</t>
  </si>
  <si>
    <t>Koszty postępowania sądowego</t>
  </si>
  <si>
    <t>01095</t>
  </si>
  <si>
    <t>Zakup pomocy nauk.,dydakt. i książek</t>
  </si>
  <si>
    <t>Inne formy pmocy dla uczniów</t>
  </si>
  <si>
    <t>Wpłaty na Państwowy Fundusz Rehabilitacji Osób Niepełnosprawnych</t>
  </si>
  <si>
    <t>Rezerwy ogólne krajowe</t>
  </si>
  <si>
    <t>Rezerwy celowe na realizację zadań z zakresu zarządzania kryzysowego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</si>
  <si>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</si>
  <si>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urządzenia masowych imprez sportowych w zakresie piłki noż.</t>
  </si>
  <si>
    <t>Gminny Ośrodek Kultury w Bielsku</t>
  </si>
  <si>
    <t xml:space="preserve">           </t>
  </si>
  <si>
    <t>Gminna Biblioteka Publiczna w Bielsku</t>
  </si>
  <si>
    <t>Dotacje celowe  z budz. na finans.zakupów inwestycyjnych.</t>
  </si>
  <si>
    <t>Budowa wodociągów</t>
  </si>
  <si>
    <t>A.      
B.227 500
C.
…</t>
  </si>
  <si>
    <t>Bud. i moderniz. dróg</t>
  </si>
  <si>
    <t>A.      
B.
C.4 834 000
…</t>
  </si>
  <si>
    <t>Zakup komputera</t>
  </si>
  <si>
    <t>Remonty szkół</t>
  </si>
  <si>
    <t>Budowa przedszkola</t>
  </si>
  <si>
    <t>Budowa kanalizacji</t>
  </si>
  <si>
    <t>Remont parku</t>
  </si>
  <si>
    <t>A.      
B.
C.150 000
…</t>
  </si>
  <si>
    <t>U.G.</t>
  </si>
  <si>
    <t>A.      
B.
C.200 000
…</t>
  </si>
  <si>
    <t>§ 0690 - wpływy z różnych opłat</t>
  </si>
  <si>
    <t>§ 4210 - zakup materiałów i wyposażenia</t>
  </si>
  <si>
    <t>§ 4300 - zakup usług pozostałych</t>
  </si>
  <si>
    <t>Zasiłki i pomoc w naturze oraz składki na ubezpieczenia emerytalne i rentowe - środki własne</t>
  </si>
  <si>
    <t xml:space="preserve">Zasiłki i pomoc w naturze oraz składki na ubezpieczenia emerytalne i rentowe- dotacje </t>
  </si>
  <si>
    <r>
      <t xml:space="preserve">Zobowiązania wg tytułów dłużnych: </t>
    </r>
    <r>
      <rPr>
        <sz val="10"/>
        <rFont val="Arial"/>
        <family val="2"/>
      </rPr>
      <t>(1.1+1.2+1.3)-spłaty</t>
    </r>
  </si>
  <si>
    <r>
      <t xml:space="preserve">długu </t>
    </r>
    <r>
      <rPr>
        <sz val="10"/>
        <rFont val="Arial"/>
        <family val="2"/>
      </rPr>
      <t>(art. 170 ust. 1)        ( 1:3</t>
    </r>
  </si>
  <si>
    <r>
      <t xml:space="preserve">długu po uwzględnieniu wyłączeń </t>
    </r>
    <r>
      <rPr>
        <sz val="10"/>
        <rFont val="Arial"/>
        <family val="2"/>
      </rPr>
      <t>(art. 170 ust. 3 )
(1.1:3 )</t>
    </r>
  </si>
  <si>
    <t>A.      
B.
C.</t>
  </si>
  <si>
    <t>A.      
B.700 000
C.</t>
  </si>
  <si>
    <t>urządzenia masowych imprez sportowych w zakresie brydża</t>
  </si>
  <si>
    <t>Rem.ogrod.na boisk. sp.</t>
  </si>
  <si>
    <t>Wpływy z różnych opłat</t>
  </si>
  <si>
    <t>Dochody z najmu i dzierżawy skł.maj. SP,j.s.t.</t>
  </si>
  <si>
    <t>921</t>
  </si>
  <si>
    <t>92105</t>
  </si>
  <si>
    <t>Pozostałe zadania w zakresie kultury</t>
  </si>
  <si>
    <t>Dochody i wydatki związane z realizacją zadań wykonywanych na podstawie porozumień (umów) między jednostkami samorządu terytorialnego w 2008 r.</t>
  </si>
  <si>
    <t>dotacje</t>
  </si>
  <si>
    <t>Monitoring zewn. Bielska</t>
  </si>
  <si>
    <t xml:space="preserve"> </t>
  </si>
  <si>
    <t>2320</t>
  </si>
  <si>
    <t>Dot. cel.otrz. z pow.na zad.bież.na pod.poroz.</t>
  </si>
  <si>
    <t>Dochody i wydatki związane z realizacją zadań z zakresu administracji rządowej i innych zadań zleconych odrębnymi ustawami w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</si>
</sst>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\ _z_ł"/>
    <numFmt numFmtId="170" formatCode="#,##0.00\ _z_ł"/>
    <numFmt numFmtId="171" formatCode="#,##0.0"/>
    <numFmt numFmtId="172" formatCode="0.0"/>
    <numFmt numFmtId="173" formatCode="[$-415]d\ mmmm\ yyyy"/>
    <numFmt numFmtId="174" formatCode="#,##0.000\ _z_ł"/>
  </numFmts>
  <fonts count="6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center"/>
    </xf>
    <xf numFmtId="49" fontId="3" fillId="0" borderId="1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3" fillId="0" borderId="16" xfId="0" applyNumberFormat="1" applyFont="1" applyBorder="1" applyAlignment="1">
      <alignment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26" xfId="0" applyFont="1" applyBorder="1" applyAlignment="1">
      <alignment vertical="center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168" fontId="23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168" fontId="24" fillId="0" borderId="10" xfId="0" applyNumberFormat="1" applyFont="1" applyBorder="1" applyAlignment="1">
      <alignment vertical="top" wrapText="1"/>
    </xf>
    <xf numFmtId="168" fontId="23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27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3" fontId="27" fillId="0" borderId="19" xfId="0" applyNumberFormat="1" applyFont="1" applyBorder="1" applyAlignment="1">
      <alignment horizontal="right"/>
    </xf>
    <xf numFmtId="3" fontId="27" fillId="0" borderId="17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27" fillId="0" borderId="15" xfId="0" applyNumberFormat="1" applyFont="1" applyBorder="1" applyAlignment="1">
      <alignment/>
    </xf>
    <xf numFmtId="49" fontId="12" fillId="0" borderId="15" xfId="0" applyNumberFormat="1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12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 vertical="center"/>
    </xf>
    <xf numFmtId="3" fontId="27" fillId="0" borderId="19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12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27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center"/>
    </xf>
    <xf numFmtId="168" fontId="26" fillId="0" borderId="10" xfId="0" applyNumberFormat="1" applyFont="1" applyBorder="1" applyAlignment="1">
      <alignment vertical="top" wrapText="1"/>
    </xf>
    <xf numFmtId="168" fontId="25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right" vertical="top" wrapText="1"/>
    </xf>
    <xf numFmtId="168" fontId="13" fillId="0" borderId="10" xfId="0" applyNumberFormat="1" applyFont="1" applyBorder="1" applyAlignment="1">
      <alignment horizontal="right" wrapText="1"/>
    </xf>
    <xf numFmtId="168" fontId="10" fillId="0" borderId="10" xfId="0" applyNumberFormat="1" applyFont="1" applyBorder="1" applyAlignment="1">
      <alignment horizontal="right" wrapText="1"/>
    </xf>
    <xf numFmtId="168" fontId="13" fillId="0" borderId="10" xfId="0" applyNumberFormat="1" applyFont="1" applyBorder="1" applyAlignment="1">
      <alignment horizontal="right" vertical="top" wrapText="1"/>
    </xf>
    <xf numFmtId="170" fontId="10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49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3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9" fontId="3" fillId="0" borderId="10" xfId="42" applyNumberFormat="1" applyFont="1" applyBorder="1" applyAlignment="1">
      <alignment horizontal="right" vertical="center"/>
    </xf>
    <xf numFmtId="170" fontId="2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right" vertical="center"/>
    </xf>
    <xf numFmtId="168" fontId="27" fillId="0" borderId="10" xfId="0" applyNumberFormat="1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72">
      <selection activeCell="D86" sqref="D86"/>
    </sheetView>
  </sheetViews>
  <sheetFormatPr defaultColWidth="9.00390625" defaultRowHeight="12.75"/>
  <cols>
    <col min="1" max="1" width="4.00390625" style="97" customWidth="1"/>
    <col min="2" max="2" width="6.75390625" style="97" customWidth="1"/>
    <col min="3" max="3" width="6.00390625" style="97" customWidth="1"/>
    <col min="4" max="4" width="40.25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22" t="s">
        <v>145</v>
      </c>
      <c r="C1" s="222"/>
      <c r="D1" s="222"/>
    </row>
    <row r="2" spans="2:4" ht="18">
      <c r="B2" s="98"/>
      <c r="C2" s="98"/>
      <c r="D2" s="2"/>
    </row>
    <row r="3" ht="12.75">
      <c r="F3" t="s">
        <v>39</v>
      </c>
    </row>
    <row r="4" spans="1:7" s="39" customFormat="1" ht="15" customHeight="1">
      <c r="A4" s="223" t="s">
        <v>2</v>
      </c>
      <c r="B4" s="225" t="s">
        <v>103</v>
      </c>
      <c r="C4" s="223" t="s">
        <v>4</v>
      </c>
      <c r="D4" s="227" t="s">
        <v>101</v>
      </c>
      <c r="E4" s="218" t="s">
        <v>147</v>
      </c>
      <c r="F4" s="218"/>
      <c r="G4" s="219"/>
    </row>
    <row r="5" spans="1:7" s="39" customFormat="1" ht="15" customHeight="1">
      <c r="A5" s="224"/>
      <c r="B5" s="226"/>
      <c r="C5" s="224"/>
      <c r="D5" s="228"/>
      <c r="E5" s="220" t="s">
        <v>97</v>
      </c>
      <c r="F5" s="218" t="s">
        <v>149</v>
      </c>
      <c r="G5" s="219"/>
    </row>
    <row r="6" spans="1:7" s="39" customFormat="1" ht="15" customHeight="1">
      <c r="A6" s="99"/>
      <c r="B6" s="100"/>
      <c r="C6" s="101"/>
      <c r="D6" s="66"/>
      <c r="E6" s="221"/>
      <c r="F6" s="68" t="s">
        <v>146</v>
      </c>
      <c r="G6" s="68" t="s">
        <v>148</v>
      </c>
    </row>
    <row r="7" spans="1:7" s="45" customFormat="1" ht="7.5" customHeight="1">
      <c r="A7" s="102">
        <v>1</v>
      </c>
      <c r="B7" s="102">
        <v>2</v>
      </c>
      <c r="C7" s="103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19.5" customHeight="1">
      <c r="A8" s="144" t="s">
        <v>248</v>
      </c>
      <c r="B8" s="145"/>
      <c r="C8" s="145"/>
      <c r="D8" s="146" t="s">
        <v>169</v>
      </c>
      <c r="E8" s="147">
        <v>4000</v>
      </c>
      <c r="F8" s="148">
        <v>4000</v>
      </c>
      <c r="G8" s="149"/>
    </row>
    <row r="9" spans="1:7" ht="19.5" customHeight="1">
      <c r="A9" s="104"/>
      <c r="B9" s="105" t="s">
        <v>350</v>
      </c>
      <c r="C9" s="105"/>
      <c r="D9" s="18" t="s">
        <v>170</v>
      </c>
      <c r="E9" s="115">
        <v>4000</v>
      </c>
      <c r="F9" s="116">
        <v>4000</v>
      </c>
      <c r="G9" s="69"/>
    </row>
    <row r="10" spans="1:7" ht="19.5" customHeight="1">
      <c r="A10" s="106"/>
      <c r="B10" s="107"/>
      <c r="C10" s="107" t="s">
        <v>226</v>
      </c>
      <c r="D10" s="71" t="s">
        <v>386</v>
      </c>
      <c r="E10" s="117">
        <v>4000</v>
      </c>
      <c r="F10" s="118">
        <v>4000</v>
      </c>
      <c r="G10" s="67"/>
    </row>
    <row r="11" spans="1:7" ht="19.5" customHeight="1">
      <c r="A11" s="150">
        <v>400</v>
      </c>
      <c r="B11" s="151"/>
      <c r="C11" s="151"/>
      <c r="D11" s="152" t="s">
        <v>249</v>
      </c>
      <c r="E11" s="153">
        <v>370000</v>
      </c>
      <c r="F11" s="153">
        <v>370000</v>
      </c>
      <c r="G11" s="154"/>
    </row>
    <row r="12" spans="1:7" ht="19.5" customHeight="1">
      <c r="A12" s="106"/>
      <c r="B12" s="107">
        <v>40002</v>
      </c>
      <c r="C12" s="107"/>
      <c r="D12" s="71" t="s">
        <v>177</v>
      </c>
      <c r="E12" s="116">
        <f>SUM(E13:E13)</f>
        <v>370000</v>
      </c>
      <c r="F12" s="116">
        <v>370000</v>
      </c>
      <c r="G12" s="69"/>
    </row>
    <row r="13" spans="1:7" ht="19.5" customHeight="1">
      <c r="A13" s="104"/>
      <c r="B13" s="105"/>
      <c r="C13" s="105" t="s">
        <v>214</v>
      </c>
      <c r="D13" s="18" t="s">
        <v>171</v>
      </c>
      <c r="E13" s="117">
        <v>370000</v>
      </c>
      <c r="F13" s="118">
        <v>370000</v>
      </c>
      <c r="G13" s="67"/>
    </row>
    <row r="14" spans="1:7" ht="19.5" customHeight="1">
      <c r="A14" s="155">
        <v>700</v>
      </c>
      <c r="B14" s="156"/>
      <c r="C14" s="156"/>
      <c r="D14" s="157" t="s">
        <v>172</v>
      </c>
      <c r="E14" s="153">
        <v>174053</v>
      </c>
      <c r="F14" s="158"/>
      <c r="G14" s="153">
        <v>174053</v>
      </c>
    </row>
    <row r="15" spans="1:7" ht="19.5" customHeight="1">
      <c r="A15" s="109"/>
      <c r="B15" s="110">
        <v>70005</v>
      </c>
      <c r="C15" s="110"/>
      <c r="D15" s="92" t="s">
        <v>173</v>
      </c>
      <c r="E15" s="116">
        <f>SUM(E16:E18)</f>
        <v>174053</v>
      </c>
      <c r="F15" s="91"/>
      <c r="G15" s="116">
        <v>174053</v>
      </c>
    </row>
    <row r="16" spans="1:7" ht="19.5" customHeight="1">
      <c r="A16" s="111"/>
      <c r="B16" s="107"/>
      <c r="C16" s="107" t="s">
        <v>227</v>
      </c>
      <c r="D16" s="129" t="s">
        <v>250</v>
      </c>
      <c r="E16" s="130">
        <v>4053</v>
      </c>
      <c r="F16" s="70"/>
      <c r="G16" s="130">
        <v>4053</v>
      </c>
    </row>
    <row r="17" spans="1:7" ht="19.5" customHeight="1">
      <c r="A17" s="108"/>
      <c r="B17" s="105"/>
      <c r="C17" s="105" t="s">
        <v>228</v>
      </c>
      <c r="D17" s="93" t="s">
        <v>387</v>
      </c>
      <c r="E17" s="116">
        <v>140000</v>
      </c>
      <c r="F17" s="69"/>
      <c r="G17" s="116">
        <v>140000</v>
      </c>
    </row>
    <row r="18" spans="1:7" ht="19.5" customHeight="1">
      <c r="A18" s="109"/>
      <c r="B18" s="110"/>
      <c r="C18" s="110" t="s">
        <v>229</v>
      </c>
      <c r="D18" s="92" t="s">
        <v>178</v>
      </c>
      <c r="E18" s="120">
        <v>30000</v>
      </c>
      <c r="F18" s="95"/>
      <c r="G18" s="120">
        <v>30000</v>
      </c>
    </row>
    <row r="19" spans="1:7" ht="19.5" customHeight="1">
      <c r="A19" s="155">
        <v>750</v>
      </c>
      <c r="B19" s="156"/>
      <c r="C19" s="156"/>
      <c r="D19" s="157" t="s">
        <v>174</v>
      </c>
      <c r="E19" s="153">
        <v>65815</v>
      </c>
      <c r="F19" s="159">
        <v>65815</v>
      </c>
      <c r="G19" s="154"/>
    </row>
    <row r="20" spans="1:7" ht="19.5" customHeight="1">
      <c r="A20" s="109"/>
      <c r="B20" s="110">
        <v>75011</v>
      </c>
      <c r="C20" s="110"/>
      <c r="D20" s="92" t="s">
        <v>176</v>
      </c>
      <c r="E20" s="116">
        <f>SUM(E21:E22)</f>
        <v>65815</v>
      </c>
      <c r="F20" s="119">
        <v>65815</v>
      </c>
      <c r="G20" s="69"/>
    </row>
    <row r="21" spans="1:7" ht="19.5" customHeight="1">
      <c r="A21" s="109"/>
      <c r="B21" s="110"/>
      <c r="C21" s="110">
        <v>2010</v>
      </c>
      <c r="D21" s="92" t="s">
        <v>175</v>
      </c>
      <c r="E21" s="116">
        <v>65394</v>
      </c>
      <c r="F21" s="119">
        <v>65394</v>
      </c>
      <c r="G21" s="69"/>
    </row>
    <row r="22" spans="1:7" ht="19.5" customHeight="1">
      <c r="A22" s="109"/>
      <c r="B22" s="110"/>
      <c r="C22" s="110">
        <v>2360</v>
      </c>
      <c r="D22" s="92" t="s">
        <v>258</v>
      </c>
      <c r="E22" s="69">
        <v>421</v>
      </c>
      <c r="F22" s="91">
        <v>421</v>
      </c>
      <c r="G22" s="69"/>
    </row>
    <row r="23" spans="1:7" ht="19.5" customHeight="1">
      <c r="A23" s="155">
        <v>751</v>
      </c>
      <c r="B23" s="156"/>
      <c r="C23" s="156"/>
      <c r="D23" s="157" t="s">
        <v>251</v>
      </c>
      <c r="E23" s="153">
        <v>1418</v>
      </c>
      <c r="F23" s="159">
        <v>1418</v>
      </c>
      <c r="G23" s="154"/>
    </row>
    <row r="24" spans="1:7" ht="19.5" customHeight="1">
      <c r="A24" s="109"/>
      <c r="B24" s="110">
        <v>75101</v>
      </c>
      <c r="C24" s="110"/>
      <c r="D24" s="92" t="s">
        <v>253</v>
      </c>
      <c r="E24" s="116">
        <v>1418</v>
      </c>
      <c r="F24" s="119">
        <v>1418</v>
      </c>
      <c r="G24" s="69"/>
    </row>
    <row r="25" spans="1:7" ht="19.5" customHeight="1">
      <c r="A25" s="109"/>
      <c r="B25" s="110"/>
      <c r="C25" s="110">
        <v>2010</v>
      </c>
      <c r="D25" s="92" t="s">
        <v>261</v>
      </c>
      <c r="E25" s="116">
        <v>1418</v>
      </c>
      <c r="F25" s="119">
        <v>1418</v>
      </c>
      <c r="G25" s="69"/>
    </row>
    <row r="26" spans="1:7" ht="19.5" customHeight="1">
      <c r="A26" s="155">
        <v>754</v>
      </c>
      <c r="B26" s="156"/>
      <c r="C26" s="156"/>
      <c r="D26" s="157" t="s">
        <v>252</v>
      </c>
      <c r="E26" s="160">
        <v>300</v>
      </c>
      <c r="F26" s="161">
        <v>300</v>
      </c>
      <c r="G26" s="154"/>
    </row>
    <row r="27" spans="1:7" ht="19.5" customHeight="1">
      <c r="A27" s="109"/>
      <c r="B27" s="110">
        <v>75414</v>
      </c>
      <c r="C27" s="110"/>
      <c r="D27" s="92" t="s">
        <v>179</v>
      </c>
      <c r="E27" s="69">
        <v>300</v>
      </c>
      <c r="F27" s="91">
        <v>300</v>
      </c>
      <c r="G27" s="69"/>
    </row>
    <row r="28" spans="1:7" ht="19.5" customHeight="1">
      <c r="A28" s="111"/>
      <c r="B28" s="107"/>
      <c r="C28" s="107">
        <v>2010</v>
      </c>
      <c r="D28" s="93" t="s">
        <v>207</v>
      </c>
      <c r="E28" s="69">
        <v>300</v>
      </c>
      <c r="F28" s="91">
        <v>300</v>
      </c>
      <c r="G28" s="69"/>
    </row>
    <row r="29" spans="1:7" ht="19.5" customHeight="1">
      <c r="A29" s="144">
        <v>756</v>
      </c>
      <c r="B29" s="145"/>
      <c r="C29" s="145"/>
      <c r="D29" s="162" t="s">
        <v>180</v>
      </c>
      <c r="E29" s="163">
        <f>SUM(E31+E33+E37+E46+E52)</f>
        <v>5906643</v>
      </c>
      <c r="F29" s="163">
        <f>SUM(F31+F33+E37+E46+E52)</f>
        <v>5906643</v>
      </c>
      <c r="G29" s="149"/>
    </row>
    <row r="30" spans="1:7" ht="19.5" customHeight="1">
      <c r="A30" s="155"/>
      <c r="B30" s="156"/>
      <c r="C30" s="156"/>
      <c r="D30" s="164" t="s">
        <v>257</v>
      </c>
      <c r="E30" s="165"/>
      <c r="F30" s="165"/>
      <c r="G30" s="165"/>
    </row>
    <row r="31" spans="1:7" ht="19.5" customHeight="1">
      <c r="A31" s="109"/>
      <c r="B31" s="110">
        <v>75601</v>
      </c>
      <c r="C31" s="110"/>
      <c r="D31" s="96" t="s">
        <v>259</v>
      </c>
      <c r="E31" s="116">
        <v>16500</v>
      </c>
      <c r="F31" s="119">
        <v>16500</v>
      </c>
      <c r="G31" s="69"/>
    </row>
    <row r="32" spans="1:7" ht="19.5" customHeight="1">
      <c r="A32" s="109"/>
      <c r="B32" s="110"/>
      <c r="C32" s="110" t="s">
        <v>260</v>
      </c>
      <c r="D32" s="96" t="s">
        <v>181</v>
      </c>
      <c r="E32" s="120">
        <v>16500</v>
      </c>
      <c r="F32" s="121">
        <v>16500</v>
      </c>
      <c r="G32" s="94"/>
    </row>
    <row r="33" spans="1:7" ht="19.5" customHeight="1">
      <c r="A33" s="109"/>
      <c r="B33" s="110">
        <v>75615</v>
      </c>
      <c r="C33" s="110"/>
      <c r="D33" s="96" t="s">
        <v>263</v>
      </c>
      <c r="E33" s="116">
        <f>SUM(E34:E36)</f>
        <v>1606510</v>
      </c>
      <c r="F33" s="121">
        <v>1606510</v>
      </c>
      <c r="G33" s="94"/>
    </row>
    <row r="34" spans="1:7" ht="19.5" customHeight="1">
      <c r="A34" s="109"/>
      <c r="B34" s="110"/>
      <c r="C34" s="110" t="s">
        <v>230</v>
      </c>
      <c r="D34" s="96" t="s">
        <v>186</v>
      </c>
      <c r="E34" s="120">
        <v>1600000</v>
      </c>
      <c r="F34" s="121">
        <v>1600000</v>
      </c>
      <c r="G34" s="94"/>
    </row>
    <row r="35" spans="1:7" ht="19.5" customHeight="1">
      <c r="A35" s="109"/>
      <c r="B35" s="110"/>
      <c r="C35" s="110" t="s">
        <v>231</v>
      </c>
      <c r="D35" s="96" t="s">
        <v>182</v>
      </c>
      <c r="E35" s="120">
        <v>3556</v>
      </c>
      <c r="F35" s="121">
        <v>3556</v>
      </c>
      <c r="G35" s="94"/>
    </row>
    <row r="36" spans="1:7" ht="19.5" customHeight="1">
      <c r="A36" s="108"/>
      <c r="B36" s="105"/>
      <c r="C36" s="105" t="s">
        <v>232</v>
      </c>
      <c r="D36" s="128" t="s">
        <v>183</v>
      </c>
      <c r="E36" s="116">
        <v>2954</v>
      </c>
      <c r="F36" s="91">
        <v>2954</v>
      </c>
      <c r="G36" s="69"/>
    </row>
    <row r="37" spans="1:7" ht="19.5" customHeight="1">
      <c r="A37" s="108"/>
      <c r="B37" s="105" t="s">
        <v>246</v>
      </c>
      <c r="C37" s="105"/>
      <c r="D37" s="128" t="s">
        <v>247</v>
      </c>
      <c r="E37" s="116">
        <f>SUM(E38:E45)</f>
        <v>1510981</v>
      </c>
      <c r="F37" s="116">
        <f>SUM(F38:F45)</f>
        <v>1510981</v>
      </c>
      <c r="G37" s="69"/>
    </row>
    <row r="38" spans="1:7" ht="19.5" customHeight="1">
      <c r="A38" s="109"/>
      <c r="B38" s="110"/>
      <c r="C38" s="110" t="s">
        <v>230</v>
      </c>
      <c r="D38" s="92" t="s">
        <v>186</v>
      </c>
      <c r="E38" s="120">
        <v>560000</v>
      </c>
      <c r="F38" s="121">
        <v>560000</v>
      </c>
      <c r="G38" s="94"/>
    </row>
    <row r="39" spans="1:7" ht="19.5" customHeight="1">
      <c r="A39" s="109"/>
      <c r="B39" s="110"/>
      <c r="C39" s="110" t="s">
        <v>231</v>
      </c>
      <c r="D39" s="92" t="s">
        <v>182</v>
      </c>
      <c r="E39" s="120">
        <v>780000</v>
      </c>
      <c r="F39" s="121">
        <v>780000</v>
      </c>
      <c r="G39" s="94"/>
    </row>
    <row r="40" spans="1:7" ht="19.5" customHeight="1">
      <c r="A40" s="109"/>
      <c r="B40" s="110"/>
      <c r="C40" s="110" t="s">
        <v>232</v>
      </c>
      <c r="D40" s="92" t="s">
        <v>183</v>
      </c>
      <c r="E40" s="94">
        <v>281</v>
      </c>
      <c r="F40" s="95">
        <v>281</v>
      </c>
      <c r="G40" s="94"/>
    </row>
    <row r="41" spans="1:7" ht="19.5" customHeight="1">
      <c r="A41" s="109"/>
      <c r="B41" s="110"/>
      <c r="C41" s="110" t="s">
        <v>233</v>
      </c>
      <c r="D41" s="92" t="s">
        <v>184</v>
      </c>
      <c r="E41" s="120">
        <v>81000</v>
      </c>
      <c r="F41" s="121">
        <v>81000</v>
      </c>
      <c r="G41" s="94"/>
    </row>
    <row r="42" spans="1:7" ht="19.5" customHeight="1">
      <c r="A42" s="109"/>
      <c r="B42" s="110"/>
      <c r="C42" s="110" t="s">
        <v>234</v>
      </c>
      <c r="D42" s="92" t="s">
        <v>185</v>
      </c>
      <c r="E42" s="120">
        <v>2200</v>
      </c>
      <c r="F42" s="121">
        <v>2200</v>
      </c>
      <c r="G42" s="94"/>
    </row>
    <row r="43" spans="1:7" ht="19.5" customHeight="1">
      <c r="A43" s="109"/>
      <c r="B43" s="110"/>
      <c r="C43" s="110" t="s">
        <v>235</v>
      </c>
      <c r="D43" s="92" t="s">
        <v>187</v>
      </c>
      <c r="E43" s="120">
        <v>7500</v>
      </c>
      <c r="F43" s="121">
        <v>7500</v>
      </c>
      <c r="G43" s="94"/>
    </row>
    <row r="44" spans="1:7" ht="19.5" customHeight="1">
      <c r="A44" s="109"/>
      <c r="B44" s="110"/>
      <c r="C44" s="110" t="s">
        <v>236</v>
      </c>
      <c r="D44" s="92" t="s">
        <v>188</v>
      </c>
      <c r="E44" s="120">
        <v>75000</v>
      </c>
      <c r="F44" s="121">
        <v>75000</v>
      </c>
      <c r="G44" s="94"/>
    </row>
    <row r="45" spans="1:7" ht="19.5" customHeight="1">
      <c r="A45" s="109"/>
      <c r="B45" s="110"/>
      <c r="C45" s="110" t="s">
        <v>237</v>
      </c>
      <c r="D45" s="92" t="s">
        <v>262</v>
      </c>
      <c r="E45" s="120">
        <v>5000</v>
      </c>
      <c r="F45" s="121">
        <v>5000</v>
      </c>
      <c r="G45" s="94"/>
    </row>
    <row r="46" spans="1:7" ht="19.5" customHeight="1">
      <c r="A46" s="109"/>
      <c r="B46" s="110">
        <v>75618</v>
      </c>
      <c r="C46" s="110"/>
      <c r="D46" s="92" t="s">
        <v>254</v>
      </c>
      <c r="E46" s="116">
        <f>SUM(E47:E51)</f>
        <v>172138</v>
      </c>
      <c r="F46" s="121">
        <v>172138</v>
      </c>
      <c r="G46" s="94"/>
    </row>
    <row r="47" spans="1:7" ht="19.5" customHeight="1">
      <c r="A47" s="109"/>
      <c r="B47" s="110"/>
      <c r="C47" s="110" t="s">
        <v>238</v>
      </c>
      <c r="D47" s="92" t="s">
        <v>189</v>
      </c>
      <c r="E47" s="94">
        <v>900</v>
      </c>
      <c r="F47" s="95">
        <v>900</v>
      </c>
      <c r="G47" s="94"/>
    </row>
    <row r="48" spans="1:7" ht="19.5" customHeight="1">
      <c r="A48" s="109"/>
      <c r="B48" s="110"/>
      <c r="C48" s="110" t="s">
        <v>239</v>
      </c>
      <c r="D48" s="92" t="s">
        <v>190</v>
      </c>
      <c r="E48" s="120">
        <v>30000</v>
      </c>
      <c r="F48" s="121">
        <v>30000</v>
      </c>
      <c r="G48" s="94"/>
    </row>
    <row r="49" spans="1:7" ht="19.5" customHeight="1">
      <c r="A49" s="109"/>
      <c r="B49" s="110"/>
      <c r="C49" s="110" t="s">
        <v>240</v>
      </c>
      <c r="D49" s="92" t="s">
        <v>191</v>
      </c>
      <c r="E49" s="94">
        <v>238</v>
      </c>
      <c r="F49" s="95">
        <v>238</v>
      </c>
      <c r="G49" s="94"/>
    </row>
    <row r="50" spans="1:7" ht="19.5" customHeight="1">
      <c r="A50" s="109"/>
      <c r="B50" s="110"/>
      <c r="C50" s="110" t="s">
        <v>241</v>
      </c>
      <c r="D50" s="92" t="s">
        <v>255</v>
      </c>
      <c r="E50" s="120">
        <v>81000</v>
      </c>
      <c r="F50" s="121">
        <v>81000</v>
      </c>
      <c r="G50" s="94"/>
    </row>
    <row r="51" spans="1:7" ht="19.5" customHeight="1">
      <c r="A51" s="109"/>
      <c r="B51" s="110"/>
      <c r="C51" s="110" t="s">
        <v>242</v>
      </c>
      <c r="D51" s="92" t="s">
        <v>192</v>
      </c>
      <c r="E51" s="120">
        <v>60000</v>
      </c>
      <c r="F51" s="121">
        <v>60000</v>
      </c>
      <c r="G51" s="94"/>
    </row>
    <row r="52" spans="1:7" ht="19.5" customHeight="1">
      <c r="A52" s="109"/>
      <c r="B52" s="110">
        <v>75621</v>
      </c>
      <c r="C52" s="110"/>
      <c r="D52" s="92" t="s">
        <v>256</v>
      </c>
      <c r="E52" s="116">
        <f>SUM(E53:E54)</f>
        <v>2600514</v>
      </c>
      <c r="F52" s="116">
        <f>SUM(F53:F54)</f>
        <v>2600514</v>
      </c>
      <c r="G52" s="94"/>
    </row>
    <row r="53" spans="1:7" ht="19.5" customHeight="1">
      <c r="A53" s="109"/>
      <c r="B53" s="110"/>
      <c r="C53" s="110" t="s">
        <v>243</v>
      </c>
      <c r="D53" s="92" t="s">
        <v>193</v>
      </c>
      <c r="E53" s="120">
        <v>2575514</v>
      </c>
      <c r="F53" s="121">
        <v>2575514</v>
      </c>
      <c r="G53" s="94"/>
    </row>
    <row r="54" spans="1:7" ht="19.5" customHeight="1">
      <c r="A54" s="109"/>
      <c r="B54" s="110"/>
      <c r="C54" s="110" t="s">
        <v>244</v>
      </c>
      <c r="D54" s="92" t="s">
        <v>194</v>
      </c>
      <c r="E54" s="120">
        <v>25000</v>
      </c>
      <c r="F54" s="121">
        <v>25000</v>
      </c>
      <c r="G54" s="94"/>
    </row>
    <row r="55" spans="1:7" ht="19.5" customHeight="1">
      <c r="A55" s="155">
        <v>758</v>
      </c>
      <c r="B55" s="156"/>
      <c r="C55" s="156"/>
      <c r="D55" s="157" t="s">
        <v>195</v>
      </c>
      <c r="E55" s="153">
        <f>SUM(E56+E58+E60)</f>
        <v>8530124</v>
      </c>
      <c r="F55" s="153">
        <v>8530124</v>
      </c>
      <c r="G55" s="165"/>
    </row>
    <row r="56" spans="1:7" ht="19.5" customHeight="1">
      <c r="A56" s="109"/>
      <c r="B56" s="110">
        <v>75801</v>
      </c>
      <c r="C56" s="110"/>
      <c r="D56" s="92" t="s">
        <v>196</v>
      </c>
      <c r="E56" s="120">
        <v>5774507</v>
      </c>
      <c r="F56" s="121">
        <v>5774507</v>
      </c>
      <c r="G56" s="94"/>
    </row>
    <row r="57" spans="1:7" ht="19.5" customHeight="1">
      <c r="A57" s="109"/>
      <c r="B57" s="110"/>
      <c r="C57" s="110">
        <v>2920</v>
      </c>
      <c r="D57" s="92" t="s">
        <v>197</v>
      </c>
      <c r="E57" s="120">
        <v>5774507</v>
      </c>
      <c r="F57" s="121">
        <v>5774507</v>
      </c>
      <c r="G57" s="94"/>
    </row>
    <row r="58" spans="1:7" ht="19.5" customHeight="1">
      <c r="A58" s="109"/>
      <c r="B58" s="110">
        <v>75807</v>
      </c>
      <c r="C58" s="105"/>
      <c r="D58" s="93" t="s">
        <v>198</v>
      </c>
      <c r="E58" s="120">
        <v>2725617</v>
      </c>
      <c r="F58" s="121">
        <v>2725617</v>
      </c>
      <c r="G58" s="94"/>
    </row>
    <row r="59" spans="1:7" ht="19.5" customHeight="1">
      <c r="A59" s="109"/>
      <c r="B59" s="110"/>
      <c r="C59" s="105">
        <v>2920</v>
      </c>
      <c r="D59" s="92" t="s">
        <v>197</v>
      </c>
      <c r="E59" s="120">
        <v>2725617</v>
      </c>
      <c r="F59" s="121">
        <v>2725617</v>
      </c>
      <c r="G59" s="94"/>
    </row>
    <row r="60" spans="1:7" ht="19.5" customHeight="1">
      <c r="A60" s="109"/>
      <c r="B60" s="110">
        <v>75814</v>
      </c>
      <c r="C60" s="105"/>
      <c r="D60" s="92" t="s">
        <v>199</v>
      </c>
      <c r="E60" s="120">
        <v>30000</v>
      </c>
      <c r="F60" s="121">
        <v>30000</v>
      </c>
      <c r="G60" s="94"/>
    </row>
    <row r="61" spans="1:7" ht="19.5" customHeight="1">
      <c r="A61" s="109"/>
      <c r="B61" s="110"/>
      <c r="C61" s="105" t="s">
        <v>245</v>
      </c>
      <c r="D61" s="92" t="s">
        <v>200</v>
      </c>
      <c r="E61" s="120">
        <v>30000</v>
      </c>
      <c r="F61" s="121">
        <v>30000</v>
      </c>
      <c r="G61" s="94"/>
    </row>
    <row r="62" spans="1:7" ht="19.5" customHeight="1">
      <c r="A62" s="155">
        <v>801</v>
      </c>
      <c r="B62" s="156"/>
      <c r="C62" s="151"/>
      <c r="D62" s="157" t="s">
        <v>201</v>
      </c>
      <c r="E62" s="153">
        <f>SUM(E63+E65)</f>
        <v>79071</v>
      </c>
      <c r="F62" s="153">
        <f>SUM(F63+F65)</f>
        <v>79071</v>
      </c>
      <c r="G62" s="165"/>
    </row>
    <row r="63" spans="1:7" ht="19.5" customHeight="1">
      <c r="A63" s="109"/>
      <c r="B63" s="110">
        <v>80104</v>
      </c>
      <c r="C63" s="105"/>
      <c r="D63" s="92" t="s">
        <v>202</v>
      </c>
      <c r="E63" s="120">
        <v>58700</v>
      </c>
      <c r="F63" s="121">
        <v>58700</v>
      </c>
      <c r="G63" s="94"/>
    </row>
    <row r="64" spans="1:7" ht="19.5" customHeight="1">
      <c r="A64" s="109"/>
      <c r="B64" s="110"/>
      <c r="C64" s="105" t="s">
        <v>214</v>
      </c>
      <c r="D64" s="92" t="s">
        <v>171</v>
      </c>
      <c r="E64" s="120">
        <v>58700</v>
      </c>
      <c r="F64" s="121">
        <v>58700</v>
      </c>
      <c r="G64" s="94"/>
    </row>
    <row r="65" spans="1:7" ht="19.5" customHeight="1">
      <c r="A65" s="109"/>
      <c r="B65" s="110">
        <v>80195</v>
      </c>
      <c r="C65" s="105"/>
      <c r="D65" s="92" t="s">
        <v>203</v>
      </c>
      <c r="E65" s="120">
        <v>20371</v>
      </c>
      <c r="F65" s="121">
        <v>20371</v>
      </c>
      <c r="G65" s="94"/>
    </row>
    <row r="66" spans="1:7" ht="19.5" customHeight="1">
      <c r="A66" s="109"/>
      <c r="B66" s="110"/>
      <c r="C66" s="105">
        <v>2030</v>
      </c>
      <c r="D66" s="92" t="s">
        <v>204</v>
      </c>
      <c r="E66" s="120">
        <v>20371</v>
      </c>
      <c r="F66" s="121">
        <v>20371</v>
      </c>
      <c r="G66" s="94"/>
    </row>
    <row r="67" spans="1:7" ht="19.5" customHeight="1">
      <c r="A67" s="155">
        <v>852</v>
      </c>
      <c r="B67" s="156"/>
      <c r="C67" s="151"/>
      <c r="D67" s="157" t="s">
        <v>205</v>
      </c>
      <c r="E67" s="153">
        <f>SUM(E68+E70+E72+E75+E77+E79)</f>
        <v>3021400</v>
      </c>
      <c r="F67" s="153">
        <f>SUM(F68+F70+F72+F75+F77+F79)</f>
        <v>3021400</v>
      </c>
      <c r="G67" s="165"/>
    </row>
    <row r="68" spans="1:7" ht="19.5" customHeight="1">
      <c r="A68" s="109"/>
      <c r="B68" s="110">
        <v>85212</v>
      </c>
      <c r="C68" s="105"/>
      <c r="D68" s="92" t="s">
        <v>206</v>
      </c>
      <c r="E68" s="120">
        <v>2700000</v>
      </c>
      <c r="F68" s="121">
        <v>2700000</v>
      </c>
      <c r="G68" s="94"/>
    </row>
    <row r="69" spans="1:7" ht="19.5" customHeight="1">
      <c r="A69" s="109"/>
      <c r="B69" s="110"/>
      <c r="C69" s="105">
        <v>2010</v>
      </c>
      <c r="D69" s="92" t="s">
        <v>207</v>
      </c>
      <c r="E69" s="120">
        <v>2700000</v>
      </c>
      <c r="F69" s="121">
        <v>2700000</v>
      </c>
      <c r="G69" s="94"/>
    </row>
    <row r="70" spans="1:7" ht="19.5" customHeight="1">
      <c r="A70" s="108"/>
      <c r="B70" s="105" t="s">
        <v>208</v>
      </c>
      <c r="C70" s="105"/>
      <c r="D70" s="93" t="s">
        <v>209</v>
      </c>
      <c r="E70" s="116">
        <v>8800</v>
      </c>
      <c r="F70" s="119">
        <v>8800</v>
      </c>
      <c r="G70" s="69"/>
    </row>
    <row r="71" spans="1:7" ht="19.5" customHeight="1">
      <c r="A71" s="108"/>
      <c r="B71" s="105"/>
      <c r="C71" s="105" t="s">
        <v>210</v>
      </c>
      <c r="D71" s="131" t="s">
        <v>211</v>
      </c>
      <c r="E71" s="116">
        <v>8800</v>
      </c>
      <c r="F71" s="119">
        <v>8800</v>
      </c>
      <c r="G71" s="69"/>
    </row>
    <row r="72" spans="1:7" ht="19.5" customHeight="1">
      <c r="A72" s="109"/>
      <c r="B72" s="110" t="s">
        <v>212</v>
      </c>
      <c r="C72" s="105"/>
      <c r="D72" s="92" t="s">
        <v>213</v>
      </c>
      <c r="E72" s="116">
        <f>SUM(E73+E74)</f>
        <v>95000</v>
      </c>
      <c r="F72" s="116">
        <f>SUM(F73+F74)</f>
        <v>95000</v>
      </c>
      <c r="G72" s="94"/>
    </row>
    <row r="73" spans="1:7" ht="19.5" customHeight="1">
      <c r="A73" s="109"/>
      <c r="B73" s="110"/>
      <c r="C73" s="105" t="s">
        <v>210</v>
      </c>
      <c r="D73" s="92" t="s">
        <v>211</v>
      </c>
      <c r="E73" s="120">
        <v>68000</v>
      </c>
      <c r="F73" s="121">
        <v>68000</v>
      </c>
      <c r="G73" s="94"/>
    </row>
    <row r="74" spans="1:7" ht="19.5" customHeight="1">
      <c r="A74" s="109"/>
      <c r="B74" s="110"/>
      <c r="C74" s="105" t="s">
        <v>215</v>
      </c>
      <c r="D74" s="92" t="s">
        <v>216</v>
      </c>
      <c r="E74" s="120">
        <v>27000</v>
      </c>
      <c r="F74" s="121">
        <v>27000</v>
      </c>
      <c r="G74" s="94"/>
    </row>
    <row r="75" spans="1:7" ht="19.5" customHeight="1">
      <c r="A75" s="109"/>
      <c r="B75" s="110" t="s">
        <v>217</v>
      </c>
      <c r="C75" s="105"/>
      <c r="D75" s="92" t="s">
        <v>218</v>
      </c>
      <c r="E75" s="120">
        <v>125000</v>
      </c>
      <c r="F75" s="121">
        <v>125000</v>
      </c>
      <c r="G75" s="94"/>
    </row>
    <row r="76" spans="1:7" ht="19.5" customHeight="1">
      <c r="A76" s="109"/>
      <c r="B76" s="110"/>
      <c r="C76" s="105" t="s">
        <v>215</v>
      </c>
      <c r="D76" s="92" t="s">
        <v>216</v>
      </c>
      <c r="E76" s="120">
        <v>125000</v>
      </c>
      <c r="F76" s="121">
        <v>125000</v>
      </c>
      <c r="G76" s="94"/>
    </row>
    <row r="77" spans="1:7" ht="19.5" customHeight="1">
      <c r="A77" s="109"/>
      <c r="B77" s="110" t="s">
        <v>219</v>
      </c>
      <c r="C77" s="105"/>
      <c r="D77" s="92" t="s">
        <v>220</v>
      </c>
      <c r="E77" s="120">
        <v>27600</v>
      </c>
      <c r="F77" s="121">
        <v>27600</v>
      </c>
      <c r="G77" s="94"/>
    </row>
    <row r="78" spans="1:7" ht="19.5" customHeight="1">
      <c r="A78" s="109"/>
      <c r="B78" s="110"/>
      <c r="C78" s="105" t="s">
        <v>210</v>
      </c>
      <c r="D78" s="92" t="s">
        <v>211</v>
      </c>
      <c r="E78" s="120">
        <v>27600</v>
      </c>
      <c r="F78" s="121">
        <v>27600</v>
      </c>
      <c r="G78" s="94"/>
    </row>
    <row r="79" spans="1:7" ht="19.5" customHeight="1">
      <c r="A79" s="109"/>
      <c r="B79" s="110" t="s">
        <v>221</v>
      </c>
      <c r="C79" s="105"/>
      <c r="D79" s="92" t="s">
        <v>203</v>
      </c>
      <c r="E79" s="120">
        <v>65000</v>
      </c>
      <c r="F79" s="121">
        <v>65000</v>
      </c>
      <c r="G79" s="94"/>
    </row>
    <row r="80" spans="1:7" ht="19.5" customHeight="1">
      <c r="A80" s="109"/>
      <c r="B80" s="110"/>
      <c r="C80" s="105" t="s">
        <v>215</v>
      </c>
      <c r="D80" s="92" t="s">
        <v>216</v>
      </c>
      <c r="E80" s="120">
        <v>65000</v>
      </c>
      <c r="F80" s="121">
        <v>65000</v>
      </c>
      <c r="G80" s="94"/>
    </row>
    <row r="81" spans="1:7" ht="19.5" customHeight="1">
      <c r="A81" s="155" t="s">
        <v>222</v>
      </c>
      <c r="B81" s="156"/>
      <c r="C81" s="151"/>
      <c r="D81" s="157" t="s">
        <v>223</v>
      </c>
      <c r="E81" s="166">
        <v>120000</v>
      </c>
      <c r="F81" s="167">
        <v>120000</v>
      </c>
      <c r="G81" s="165"/>
    </row>
    <row r="82" spans="1:7" ht="19.5" customHeight="1">
      <c r="A82" s="155"/>
      <c r="B82" s="110" t="s">
        <v>224</v>
      </c>
      <c r="C82" s="151"/>
      <c r="D82" s="92" t="s">
        <v>225</v>
      </c>
      <c r="E82" s="120">
        <v>120000</v>
      </c>
      <c r="F82" s="121">
        <v>120000</v>
      </c>
      <c r="G82" s="165"/>
    </row>
    <row r="83" spans="1:7" ht="19.5" customHeight="1">
      <c r="A83" s="155"/>
      <c r="B83" s="156"/>
      <c r="C83" s="105" t="s">
        <v>214</v>
      </c>
      <c r="D83" s="93" t="s">
        <v>171</v>
      </c>
      <c r="E83" s="120">
        <v>120000</v>
      </c>
      <c r="F83" s="121">
        <v>120000</v>
      </c>
      <c r="G83" s="165"/>
    </row>
    <row r="84" spans="1:7" ht="19.5" customHeight="1">
      <c r="A84" s="109" t="s">
        <v>388</v>
      </c>
      <c r="B84" s="104"/>
      <c r="C84" s="105"/>
      <c r="D84" s="192" t="s">
        <v>341</v>
      </c>
      <c r="E84" s="196">
        <v>6000</v>
      </c>
      <c r="F84" s="206">
        <v>6000</v>
      </c>
      <c r="G84" s="94"/>
    </row>
    <row r="85" spans="1:7" ht="19.5" customHeight="1">
      <c r="A85" s="109"/>
      <c r="B85" s="193" t="s">
        <v>389</v>
      </c>
      <c r="C85" s="105"/>
      <c r="D85" s="178" t="s">
        <v>390</v>
      </c>
      <c r="E85" s="194">
        <v>6000</v>
      </c>
      <c r="F85" s="195">
        <v>6000</v>
      </c>
      <c r="G85" s="94"/>
    </row>
    <row r="86" spans="1:7" ht="19.5" customHeight="1">
      <c r="A86" s="109"/>
      <c r="B86" s="193"/>
      <c r="C86" s="205" t="s">
        <v>395</v>
      </c>
      <c r="D86" s="69" t="s">
        <v>396</v>
      </c>
      <c r="E86" s="194">
        <v>6000</v>
      </c>
      <c r="F86" s="116">
        <v>6000</v>
      </c>
      <c r="G86" s="94"/>
    </row>
    <row r="87" spans="1:7" s="56" customFormat="1" ht="19.5" customHeight="1">
      <c r="A87" s="215" t="s">
        <v>90</v>
      </c>
      <c r="B87" s="216"/>
      <c r="C87" s="216"/>
      <c r="D87" s="217"/>
      <c r="E87" s="153">
        <f>SUM(E8+E11+E14+E19+E23+E26+E29+E55+E62+E67+E81+E84)</f>
        <v>18278824</v>
      </c>
      <c r="F87" s="153">
        <f>SUM(F8+F11+F14+F19+F23+F26+F29+F55+F62+F67+F81+F84)</f>
        <v>18104771</v>
      </c>
      <c r="G87" s="153">
        <f>SUM(G8+G11+G14+G19+G23+G26+G29+G55+G62+G67+G81)</f>
        <v>174053</v>
      </c>
    </row>
    <row r="88" spans="2:4" ht="12.75">
      <c r="B88" s="112"/>
      <c r="C88" s="112"/>
      <c r="D88" s="1"/>
    </row>
    <row r="89" spans="1:4" ht="12.75">
      <c r="A89" s="113" t="s">
        <v>135</v>
      </c>
      <c r="B89" s="112"/>
      <c r="C89" s="112"/>
      <c r="D89" s="1"/>
    </row>
    <row r="90" spans="2:4" ht="12.75">
      <c r="B90" s="114"/>
      <c r="C90" s="112"/>
      <c r="D90" s="1"/>
    </row>
    <row r="91" spans="2:4" ht="12.75">
      <c r="B91" s="112"/>
      <c r="C91" s="112"/>
      <c r="D91" s="1"/>
    </row>
    <row r="92" spans="2:4" ht="12.75">
      <c r="B92" s="112"/>
      <c r="C92" s="112"/>
      <c r="D92" s="1"/>
    </row>
    <row r="93" spans="2:4" ht="12.75">
      <c r="B93" s="112"/>
      <c r="C93" s="112"/>
      <c r="D93" s="1"/>
    </row>
    <row r="94" spans="2:4" ht="12.75">
      <c r="B94" s="112"/>
      <c r="C94" s="112"/>
      <c r="D94" s="1"/>
    </row>
    <row r="95" spans="2:4" ht="12.75">
      <c r="B95" s="112"/>
      <c r="C95" s="112"/>
      <c r="D95" s="1"/>
    </row>
    <row r="96" spans="2:4" ht="12.75">
      <c r="B96" s="112"/>
      <c r="C96" s="112"/>
      <c r="D96" s="1"/>
    </row>
    <row r="97" spans="2:4" ht="12.75">
      <c r="B97" s="112"/>
      <c r="C97" s="112"/>
      <c r="D97" s="1"/>
    </row>
    <row r="98" spans="2:4" ht="12.75">
      <c r="B98" s="112"/>
      <c r="C98" s="112"/>
      <c r="D98" s="1"/>
    </row>
    <row r="99" spans="2:4" ht="12.75">
      <c r="B99" s="112"/>
      <c r="C99" s="112"/>
      <c r="D99" s="1"/>
    </row>
    <row r="100" spans="2:4" ht="12.75">
      <c r="B100" s="112" t="s">
        <v>394</v>
      </c>
      <c r="C100" s="112"/>
      <c r="D100" s="1"/>
    </row>
    <row r="101" spans="2:4" ht="12.75">
      <c r="B101" s="112"/>
      <c r="C101" s="112"/>
      <c r="D101" s="1"/>
    </row>
    <row r="102" spans="2:4" ht="12.75">
      <c r="B102" s="112"/>
      <c r="C102" s="112"/>
      <c r="D102" s="1"/>
    </row>
    <row r="103" spans="2:4" ht="12.75">
      <c r="B103" s="112"/>
      <c r="C103" s="112"/>
      <c r="D103" s="1"/>
    </row>
    <row r="104" spans="2:4" ht="12.75">
      <c r="B104" s="112"/>
      <c r="C104" s="112"/>
      <c r="D104" s="1"/>
    </row>
    <row r="105" spans="2:4" ht="12.75">
      <c r="B105" s="112"/>
      <c r="C105" s="112"/>
      <c r="D105" s="1"/>
    </row>
    <row r="106" spans="2:4" ht="12.75">
      <c r="B106" s="112"/>
      <c r="C106" s="112"/>
      <c r="D106" s="1"/>
    </row>
    <row r="107" spans="2:4" ht="12.75">
      <c r="B107" s="112"/>
      <c r="C107" s="112"/>
      <c r="D107" s="1"/>
    </row>
    <row r="108" spans="2:4" ht="12.75">
      <c r="B108" s="112"/>
      <c r="C108" s="112"/>
      <c r="D108" s="1"/>
    </row>
    <row r="109" spans="2:4" ht="12.75">
      <c r="B109" s="112"/>
      <c r="C109" s="112"/>
      <c r="D109" s="1"/>
    </row>
    <row r="110" spans="2:4" ht="12.75">
      <c r="B110" s="112"/>
      <c r="C110" s="112"/>
      <c r="D110" s="1"/>
    </row>
    <row r="111" spans="2:4" ht="12.75">
      <c r="B111" s="112"/>
      <c r="C111" s="112"/>
      <c r="D111" s="1"/>
    </row>
    <row r="112" spans="2:4" ht="12.75">
      <c r="B112" s="112"/>
      <c r="C112" s="112"/>
      <c r="D112" s="1"/>
    </row>
    <row r="113" spans="2:4" ht="12.75">
      <c r="B113" s="112"/>
      <c r="C113" s="112"/>
      <c r="D113" s="1"/>
    </row>
    <row r="114" spans="2:4" ht="12.75">
      <c r="B114" s="112"/>
      <c r="C114" s="112"/>
      <c r="D114" s="1"/>
    </row>
    <row r="115" spans="2:4" ht="12.75">
      <c r="B115" s="112"/>
      <c r="C115" s="112"/>
      <c r="D115" s="1"/>
    </row>
    <row r="116" spans="2:4" ht="12.75">
      <c r="B116" s="112"/>
      <c r="C116" s="112"/>
      <c r="D116" s="1"/>
    </row>
    <row r="117" spans="2:4" ht="12.75">
      <c r="B117" s="112"/>
      <c r="C117" s="112"/>
      <c r="D117" s="1"/>
    </row>
    <row r="118" spans="2:4" ht="12.75">
      <c r="B118" s="112"/>
      <c r="C118" s="112"/>
      <c r="D118" s="1"/>
    </row>
    <row r="119" spans="2:4" ht="12.75">
      <c r="B119" s="112"/>
      <c r="C119" s="112"/>
      <c r="D119" s="1"/>
    </row>
    <row r="120" spans="2:4" ht="12.75">
      <c r="B120" s="112"/>
      <c r="C120" s="112"/>
      <c r="D120" s="1"/>
    </row>
    <row r="121" spans="2:4" ht="12.75">
      <c r="B121" s="112"/>
      <c r="C121" s="112"/>
      <c r="D121" s="1"/>
    </row>
  </sheetData>
  <sheetProtection/>
  <mergeCells count="9">
    <mergeCell ref="A87:D87"/>
    <mergeCell ref="E4:G4"/>
    <mergeCell ref="F5:G5"/>
    <mergeCell ref="E5:E6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89/XI/2007 
z dnia 27 grudnia 2007r.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7.375" style="0" customWidth="1"/>
    <col min="9" max="9" width="7.375" style="0" customWidth="1"/>
    <col min="10" max="10" width="13.25390625" style="0" customWidth="1"/>
  </cols>
  <sheetData>
    <row r="1" spans="1:10" ht="56.25" customHeight="1">
      <c r="A1" s="249" t="s">
        <v>391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7" ht="12.75">
      <c r="A2" s="1"/>
      <c r="B2" s="1"/>
      <c r="C2" s="1"/>
      <c r="D2" s="1"/>
      <c r="E2" s="1"/>
      <c r="F2" s="1"/>
      <c r="G2" s="1"/>
    </row>
    <row r="3" spans="1:10" ht="12.75">
      <c r="A3" s="1"/>
      <c r="B3" s="1"/>
      <c r="C3" s="1"/>
      <c r="D3" s="1"/>
      <c r="E3" s="1"/>
      <c r="F3" s="1"/>
      <c r="G3" s="1"/>
      <c r="J3" s="197" t="s">
        <v>39</v>
      </c>
    </row>
    <row r="4" spans="1:10" ht="12.75">
      <c r="A4" s="233" t="s">
        <v>2</v>
      </c>
      <c r="B4" s="243" t="s">
        <v>3</v>
      </c>
      <c r="C4" s="243" t="s">
        <v>102</v>
      </c>
      <c r="D4" s="234" t="s">
        <v>89</v>
      </c>
      <c r="E4" s="234" t="s">
        <v>111</v>
      </c>
      <c r="F4" s="234" t="s">
        <v>66</v>
      </c>
      <c r="G4" s="234"/>
      <c r="H4" s="234"/>
      <c r="I4" s="234"/>
      <c r="J4" s="234"/>
    </row>
    <row r="5" spans="1:10" ht="12.75">
      <c r="A5" s="233"/>
      <c r="B5" s="244"/>
      <c r="C5" s="244"/>
      <c r="D5" s="233"/>
      <c r="E5" s="234"/>
      <c r="F5" s="234" t="s">
        <v>87</v>
      </c>
      <c r="G5" s="234" t="s">
        <v>6</v>
      </c>
      <c r="H5" s="234"/>
      <c r="I5" s="234"/>
      <c r="J5" s="234" t="s">
        <v>88</v>
      </c>
    </row>
    <row r="6" spans="1:10" ht="51">
      <c r="A6" s="233"/>
      <c r="B6" s="245"/>
      <c r="C6" s="245"/>
      <c r="D6" s="233"/>
      <c r="E6" s="234"/>
      <c r="F6" s="234"/>
      <c r="G6" s="15" t="s">
        <v>85</v>
      </c>
      <c r="H6" s="15" t="s">
        <v>86</v>
      </c>
      <c r="I6" s="15" t="s">
        <v>392</v>
      </c>
      <c r="J6" s="234"/>
    </row>
    <row r="7" spans="1:10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2.75">
      <c r="A8" s="201">
        <v>921</v>
      </c>
      <c r="B8" s="201">
        <v>92105</v>
      </c>
      <c r="C8" s="201">
        <v>2320</v>
      </c>
      <c r="D8" s="202">
        <v>6000</v>
      </c>
      <c r="E8" s="202">
        <v>6000</v>
      </c>
      <c r="F8" s="203">
        <v>6000</v>
      </c>
      <c r="G8" s="198"/>
      <c r="H8" s="198"/>
      <c r="I8" s="198"/>
      <c r="J8" s="198"/>
    </row>
    <row r="9" spans="1:10" ht="12.75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12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2.75">
      <c r="A12" s="199"/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12.75">
      <c r="A13" s="199"/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10" ht="12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0" ht="12.75">
      <c r="A15" s="199"/>
      <c r="B15" s="199"/>
      <c r="C15" s="199"/>
      <c r="D15" s="199"/>
      <c r="E15" s="199"/>
      <c r="F15" s="199"/>
      <c r="G15" s="199"/>
      <c r="H15" s="199"/>
      <c r="I15" s="199"/>
      <c r="J15" s="199"/>
    </row>
    <row r="16" spans="1:10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ht="12.75">
      <c r="A17" s="199"/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</row>
    <row r="19" spans="1:10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</row>
    <row r="20" spans="1:10" ht="12.75">
      <c r="A20" s="200"/>
      <c r="B20" s="200"/>
      <c r="C20" s="200"/>
      <c r="D20" s="200"/>
      <c r="E20" s="200"/>
      <c r="F20" s="200"/>
      <c r="G20" s="200"/>
      <c r="H20" s="200"/>
      <c r="I20" s="200"/>
      <c r="J20" s="200"/>
    </row>
    <row r="21" spans="1:10" ht="15">
      <c r="A21" s="250" t="s">
        <v>97</v>
      </c>
      <c r="B21" s="250"/>
      <c r="C21" s="250"/>
      <c r="D21" s="250"/>
      <c r="E21" s="204">
        <v>6000</v>
      </c>
      <c r="F21" s="204">
        <v>6000</v>
      </c>
      <c r="G21" s="18"/>
      <c r="H21" s="18"/>
      <c r="I21" s="18"/>
      <c r="J21" s="18"/>
    </row>
    <row r="22" spans="1:7" ht="12.75">
      <c r="A22" s="1"/>
      <c r="B22" s="1"/>
      <c r="C22" s="1"/>
      <c r="D22" s="1"/>
      <c r="E22" s="1"/>
      <c r="F22" s="1"/>
      <c r="G22" s="1"/>
    </row>
    <row r="23" spans="1:6" ht="12.75">
      <c r="A23" s="62" t="s">
        <v>136</v>
      </c>
      <c r="B23" s="1"/>
      <c r="C23" s="1"/>
      <c r="D23" s="1"/>
      <c r="E23" s="1"/>
      <c r="F23" s="1"/>
    </row>
    <row r="24" spans="1:7" ht="12.75">
      <c r="A24" s="1"/>
      <c r="B24" s="1"/>
      <c r="C24" s="1"/>
      <c r="D24" s="1"/>
      <c r="E24" s="1"/>
      <c r="F24" s="1"/>
      <c r="G24" s="1"/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&amp;RZałącznik  nr  9
do Uchwały Rady Gminy nr 89/XI/2007
z dnia 27 grudnia 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6">
      <selection activeCell="B27" sqref="B27"/>
    </sheetView>
  </sheetViews>
  <sheetFormatPr defaultColWidth="9.00390625" defaultRowHeight="12.75"/>
  <cols>
    <col min="1" max="1" width="6.25390625" style="0" customWidth="1"/>
    <col min="2" max="2" width="53.00390625" style="0" customWidth="1"/>
    <col min="3" max="3" width="12.00390625" style="0" customWidth="1"/>
    <col min="4" max="4" width="8.625" style="0" customWidth="1"/>
    <col min="5" max="6" width="11.75390625" style="0" customWidth="1"/>
    <col min="7" max="7" width="12.75390625" style="0" customWidth="1"/>
    <col min="8" max="8" width="11.625" style="0" customWidth="1"/>
    <col min="9" max="9" width="10.125" style="0" customWidth="1"/>
  </cols>
  <sheetData>
    <row r="1" spans="1:9" ht="18">
      <c r="A1" s="230" t="s">
        <v>154</v>
      </c>
      <c r="B1" s="230"/>
      <c r="C1" s="230"/>
      <c r="D1" s="230"/>
      <c r="E1" s="230"/>
      <c r="F1" s="230"/>
      <c r="G1" s="230"/>
      <c r="H1" s="230"/>
      <c r="I1" s="230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55" t="s">
        <v>39</v>
      </c>
    </row>
    <row r="4" spans="1:9" s="44" customFormat="1" ht="35.25" customHeight="1">
      <c r="A4" s="231" t="s">
        <v>56</v>
      </c>
      <c r="B4" s="231" t="s">
        <v>0</v>
      </c>
      <c r="C4" s="251" t="s">
        <v>168</v>
      </c>
      <c r="D4" s="253" t="s">
        <v>77</v>
      </c>
      <c r="E4" s="253"/>
      <c r="F4" s="253"/>
      <c r="G4" s="253"/>
      <c r="H4" s="253"/>
      <c r="I4" s="253"/>
    </row>
    <row r="5" spans="1:9" s="44" customFormat="1" ht="23.25" customHeight="1">
      <c r="A5" s="231"/>
      <c r="B5" s="231"/>
      <c r="C5" s="252"/>
      <c r="D5" s="72" t="s">
        <v>166</v>
      </c>
      <c r="E5" s="53">
        <v>2008</v>
      </c>
      <c r="F5" s="53">
        <v>2009</v>
      </c>
      <c r="G5" s="53">
        <v>2010</v>
      </c>
      <c r="H5" s="53">
        <v>2011</v>
      </c>
      <c r="I5" s="53">
        <v>2012</v>
      </c>
    </row>
    <row r="6" spans="1:9" s="52" customFormat="1" ht="8.2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</row>
    <row r="7" spans="1:9" s="44" customFormat="1" ht="22.5" customHeight="1">
      <c r="A7" s="41" t="s">
        <v>10</v>
      </c>
      <c r="B7" s="54" t="s">
        <v>379</v>
      </c>
      <c r="C7" s="183">
        <v>1824600</v>
      </c>
      <c r="D7" s="183"/>
      <c r="E7" s="183">
        <v>1258800</v>
      </c>
      <c r="F7" s="183">
        <v>693000</v>
      </c>
      <c r="G7" s="183">
        <v>127200</v>
      </c>
      <c r="H7" s="183"/>
      <c r="I7" s="183"/>
    </row>
    <row r="8" spans="1:9" s="42" customFormat="1" ht="15" customHeight="1">
      <c r="A8" s="46" t="s">
        <v>68</v>
      </c>
      <c r="B8" s="48" t="s">
        <v>128</v>
      </c>
      <c r="C8" s="184">
        <v>1824600</v>
      </c>
      <c r="D8" s="184"/>
      <c r="E8" s="183">
        <v>1824600</v>
      </c>
      <c r="F8" s="183">
        <v>1258800</v>
      </c>
      <c r="G8" s="183">
        <v>693000</v>
      </c>
      <c r="H8" s="184">
        <v>127200</v>
      </c>
      <c r="I8" s="184"/>
    </row>
    <row r="9" spans="1:9" s="42" customFormat="1" ht="15" customHeight="1">
      <c r="A9" s="50" t="s">
        <v>162</v>
      </c>
      <c r="B9" s="49" t="s">
        <v>78</v>
      </c>
      <c r="C9" s="184"/>
      <c r="D9" s="184"/>
      <c r="E9" s="184"/>
      <c r="F9" s="184"/>
      <c r="G9" s="184"/>
      <c r="H9" s="184"/>
      <c r="I9" s="184"/>
    </row>
    <row r="10" spans="1:9" s="42" customFormat="1" ht="15" customHeight="1">
      <c r="A10" s="50" t="s">
        <v>163</v>
      </c>
      <c r="B10" s="49" t="s">
        <v>79</v>
      </c>
      <c r="C10" s="184">
        <v>1824600</v>
      </c>
      <c r="D10" s="184"/>
      <c r="E10" s="183">
        <v>1824600</v>
      </c>
      <c r="F10" s="183">
        <v>1258800</v>
      </c>
      <c r="G10" s="183">
        <v>693000</v>
      </c>
      <c r="H10" s="184">
        <v>127200</v>
      </c>
      <c r="I10" s="184"/>
    </row>
    <row r="11" spans="1:9" s="42" customFormat="1" ht="15" customHeight="1">
      <c r="A11" s="50" t="s">
        <v>164</v>
      </c>
      <c r="B11" s="49" t="s">
        <v>80</v>
      </c>
      <c r="C11" s="184"/>
      <c r="D11" s="184"/>
      <c r="E11" s="184"/>
      <c r="F11" s="184"/>
      <c r="G11" s="184"/>
      <c r="H11" s="184"/>
      <c r="I11" s="184"/>
    </row>
    <row r="12" spans="1:9" s="42" customFormat="1" ht="15" customHeight="1">
      <c r="A12" s="46" t="s">
        <v>69</v>
      </c>
      <c r="B12" s="48" t="s">
        <v>129</v>
      </c>
      <c r="C12" s="184"/>
      <c r="D12" s="184"/>
      <c r="E12" s="184"/>
      <c r="F12" s="184"/>
      <c r="G12" s="184"/>
      <c r="H12" s="184"/>
      <c r="I12" s="184"/>
    </row>
    <row r="13" spans="1:9" s="42" customFormat="1" ht="15" customHeight="1">
      <c r="A13" s="50" t="s">
        <v>162</v>
      </c>
      <c r="B13" s="49" t="s">
        <v>81</v>
      </c>
      <c r="C13" s="184"/>
      <c r="D13" s="184"/>
      <c r="E13" s="184"/>
      <c r="F13" s="184"/>
      <c r="G13" s="184"/>
      <c r="H13" s="184"/>
      <c r="I13" s="184"/>
    </row>
    <row r="14" spans="1:9" s="42" customFormat="1" ht="15" customHeight="1">
      <c r="A14" s="50" t="s">
        <v>163</v>
      </c>
      <c r="B14" s="49" t="s">
        <v>82</v>
      </c>
      <c r="C14" s="184"/>
      <c r="D14" s="184"/>
      <c r="E14" s="184"/>
      <c r="F14" s="184"/>
      <c r="G14" s="184"/>
      <c r="H14" s="184"/>
      <c r="I14" s="184"/>
    </row>
    <row r="15" spans="1:9" s="42" customFormat="1" ht="15" customHeight="1">
      <c r="A15" s="50"/>
      <c r="B15" s="65" t="s">
        <v>167</v>
      </c>
      <c r="C15" s="184"/>
      <c r="D15" s="184"/>
      <c r="E15" s="184"/>
      <c r="F15" s="184"/>
      <c r="G15" s="184"/>
      <c r="H15" s="184"/>
      <c r="I15" s="184"/>
    </row>
    <row r="16" spans="1:9" s="42" customFormat="1" ht="15" customHeight="1">
      <c r="A16" s="50" t="s">
        <v>164</v>
      </c>
      <c r="B16" s="49" t="s">
        <v>67</v>
      </c>
      <c r="C16" s="184"/>
      <c r="D16" s="184"/>
      <c r="E16" s="184"/>
      <c r="F16" s="184"/>
      <c r="G16" s="184"/>
      <c r="H16" s="184"/>
      <c r="I16" s="184"/>
    </row>
    <row r="17" spans="1:9" s="42" customFormat="1" ht="15" customHeight="1">
      <c r="A17" s="46" t="s">
        <v>70</v>
      </c>
      <c r="B17" s="48" t="s">
        <v>83</v>
      </c>
      <c r="C17" s="185"/>
      <c r="D17" s="185"/>
      <c r="E17" s="185"/>
      <c r="F17" s="185"/>
      <c r="G17" s="185"/>
      <c r="H17" s="185"/>
      <c r="I17" s="185"/>
    </row>
    <row r="18" spans="1:9" s="42" customFormat="1" ht="15" customHeight="1">
      <c r="A18" s="50" t="s">
        <v>162</v>
      </c>
      <c r="B18" s="65" t="s">
        <v>130</v>
      </c>
      <c r="C18" s="186"/>
      <c r="D18" s="186"/>
      <c r="E18" s="186"/>
      <c r="F18" s="186"/>
      <c r="G18" s="186"/>
      <c r="H18" s="186"/>
      <c r="I18" s="186"/>
    </row>
    <row r="19" spans="1:9" s="42" customFormat="1" ht="15" customHeight="1">
      <c r="A19" s="50" t="s">
        <v>163</v>
      </c>
      <c r="B19" s="65" t="s">
        <v>131</v>
      </c>
      <c r="C19" s="186"/>
      <c r="D19" s="186"/>
      <c r="E19" s="186"/>
      <c r="F19" s="186"/>
      <c r="G19" s="186"/>
      <c r="H19" s="186"/>
      <c r="I19" s="186"/>
    </row>
    <row r="20" spans="1:9" s="44" customFormat="1" ht="22.5" customHeight="1">
      <c r="A20" s="41">
        <v>2</v>
      </c>
      <c r="B20" s="54" t="s">
        <v>127</v>
      </c>
      <c r="C20" s="183">
        <v>1618507</v>
      </c>
      <c r="D20" s="183"/>
      <c r="E20" s="183">
        <v>865800</v>
      </c>
      <c r="F20" s="183">
        <v>765800</v>
      </c>
      <c r="G20" s="183">
        <v>765800</v>
      </c>
      <c r="H20" s="183">
        <v>227200</v>
      </c>
      <c r="I20" s="183"/>
    </row>
    <row r="21" spans="1:9" s="44" customFormat="1" ht="15" customHeight="1">
      <c r="A21" s="41" t="s">
        <v>71</v>
      </c>
      <c r="B21" s="54" t="s">
        <v>126</v>
      </c>
      <c r="C21" s="183">
        <v>865800</v>
      </c>
      <c r="D21" s="183"/>
      <c r="E21" s="183">
        <v>565800</v>
      </c>
      <c r="F21" s="183">
        <v>565800</v>
      </c>
      <c r="G21" s="183">
        <v>565800</v>
      </c>
      <c r="H21" s="183">
        <v>127200</v>
      </c>
      <c r="I21" s="183"/>
    </row>
    <row r="22" spans="1:9" s="42" customFormat="1" ht="15" customHeight="1">
      <c r="A22" s="50" t="s">
        <v>162</v>
      </c>
      <c r="B22" s="49" t="s">
        <v>119</v>
      </c>
      <c r="C22" s="184">
        <v>865800</v>
      </c>
      <c r="D22" s="184"/>
      <c r="E22" s="183">
        <v>565800</v>
      </c>
      <c r="F22" s="183">
        <v>565800</v>
      </c>
      <c r="G22" s="183">
        <v>565800</v>
      </c>
      <c r="H22" s="183">
        <v>127200</v>
      </c>
      <c r="I22" s="184"/>
    </row>
    <row r="23" spans="1:9" s="42" customFormat="1" ht="15" customHeight="1">
      <c r="A23" s="50" t="s">
        <v>163</v>
      </c>
      <c r="B23" s="49" t="s">
        <v>121</v>
      </c>
      <c r="C23" s="184"/>
      <c r="D23" s="184"/>
      <c r="E23" s="184"/>
      <c r="F23" s="184"/>
      <c r="G23" s="184"/>
      <c r="H23" s="184"/>
      <c r="I23" s="184"/>
    </row>
    <row r="24" spans="1:9" s="42" customFormat="1" ht="15" customHeight="1">
      <c r="A24" s="50" t="s">
        <v>164</v>
      </c>
      <c r="B24" s="49" t="s">
        <v>120</v>
      </c>
      <c r="C24" s="184"/>
      <c r="D24" s="184"/>
      <c r="E24" s="184"/>
      <c r="F24" s="184"/>
      <c r="G24" s="184"/>
      <c r="H24" s="184"/>
      <c r="I24" s="184"/>
    </row>
    <row r="25" spans="1:9" s="42" customFormat="1" ht="15" customHeight="1">
      <c r="A25" s="46" t="s">
        <v>72</v>
      </c>
      <c r="B25" s="48" t="s">
        <v>141</v>
      </c>
      <c r="C25" s="184">
        <v>602707</v>
      </c>
      <c r="D25" s="184"/>
      <c r="E25" s="184"/>
      <c r="F25" s="184"/>
      <c r="G25" s="184"/>
      <c r="H25" s="184"/>
      <c r="I25" s="184"/>
    </row>
    <row r="26" spans="1:9" s="64" customFormat="1" ht="14.25" customHeight="1">
      <c r="A26" s="46" t="s">
        <v>117</v>
      </c>
      <c r="B26" s="48" t="s">
        <v>118</v>
      </c>
      <c r="C26" s="187">
        <v>150000</v>
      </c>
      <c r="D26" s="187"/>
      <c r="E26" s="184">
        <v>300000</v>
      </c>
      <c r="F26" s="184">
        <v>200000</v>
      </c>
      <c r="G26" s="184">
        <v>200000</v>
      </c>
      <c r="H26" s="184">
        <v>100000</v>
      </c>
      <c r="I26" s="187"/>
    </row>
    <row r="27" spans="1:9" s="44" customFormat="1" ht="22.5" customHeight="1">
      <c r="A27" s="41" t="s">
        <v>12</v>
      </c>
      <c r="B27" s="54" t="s">
        <v>84</v>
      </c>
      <c r="C27" s="183">
        <v>20117722</v>
      </c>
      <c r="D27" s="183"/>
      <c r="E27" s="183">
        <v>18278824</v>
      </c>
      <c r="F27" s="183">
        <v>17799056</v>
      </c>
      <c r="G27" s="183">
        <v>18333027</v>
      </c>
      <c r="H27" s="183">
        <v>18883018</v>
      </c>
      <c r="I27" s="183"/>
    </row>
    <row r="28" spans="1:9" s="61" customFormat="1" ht="22.5" customHeight="1">
      <c r="A28" s="41" t="s">
        <v>1</v>
      </c>
      <c r="B28" s="54" t="s">
        <v>98</v>
      </c>
      <c r="C28" s="183">
        <v>18917768.57</v>
      </c>
      <c r="D28" s="183"/>
      <c r="E28" s="183">
        <v>17713024</v>
      </c>
      <c r="F28" s="183">
        <v>1723326</v>
      </c>
      <c r="G28" s="183">
        <v>17767227</v>
      </c>
      <c r="H28" s="183">
        <v>18755818</v>
      </c>
      <c r="I28" s="183"/>
    </row>
    <row r="29" spans="1:9" s="61" customFormat="1" ht="22.5" customHeight="1">
      <c r="A29" s="41" t="s">
        <v>16</v>
      </c>
      <c r="B29" s="54" t="s">
        <v>99</v>
      </c>
      <c r="C29" s="183">
        <v>1199953.43</v>
      </c>
      <c r="D29" s="183"/>
      <c r="E29" s="183">
        <v>565800</v>
      </c>
      <c r="F29" s="183">
        <v>565800</v>
      </c>
      <c r="G29" s="183">
        <v>565800</v>
      </c>
      <c r="H29" s="183">
        <v>127200</v>
      </c>
      <c r="I29" s="183"/>
    </row>
    <row r="30" spans="1:9" s="44" customFormat="1" ht="22.5" customHeight="1">
      <c r="A30" s="41" t="s">
        <v>19</v>
      </c>
      <c r="B30" s="54" t="s">
        <v>165</v>
      </c>
      <c r="C30" s="183"/>
      <c r="D30" s="183"/>
      <c r="E30" s="183"/>
      <c r="F30" s="183"/>
      <c r="G30" s="183"/>
      <c r="H30" s="183"/>
      <c r="I30" s="183"/>
    </row>
    <row r="31" spans="1:9" s="42" customFormat="1" ht="15" customHeight="1">
      <c r="A31" s="46" t="s">
        <v>122</v>
      </c>
      <c r="B31" s="47" t="s">
        <v>380</v>
      </c>
      <c r="C31" s="188">
        <v>9</v>
      </c>
      <c r="D31" s="188"/>
      <c r="E31" s="188">
        <v>7</v>
      </c>
      <c r="F31" s="188">
        <v>4</v>
      </c>
      <c r="G31" s="188">
        <v>0.7</v>
      </c>
      <c r="H31" s="188"/>
      <c r="I31" s="188"/>
    </row>
    <row r="32" spans="1:9" s="42" customFormat="1" ht="28.5" customHeight="1">
      <c r="A32" s="46" t="s">
        <v>123</v>
      </c>
      <c r="B32" s="47" t="s">
        <v>381</v>
      </c>
      <c r="C32" s="188">
        <v>9</v>
      </c>
      <c r="D32" s="188"/>
      <c r="E32" s="188">
        <v>7</v>
      </c>
      <c r="F32" s="188">
        <v>4</v>
      </c>
      <c r="G32" s="188">
        <v>0.7</v>
      </c>
      <c r="H32" s="188"/>
      <c r="I32" s="188"/>
    </row>
    <row r="33" spans="1:9" s="42" customFormat="1" ht="15" customHeight="1">
      <c r="A33" s="46" t="s">
        <v>124</v>
      </c>
      <c r="B33" s="47" t="s">
        <v>132</v>
      </c>
      <c r="C33" s="188">
        <v>8</v>
      </c>
      <c r="D33" s="188"/>
      <c r="E33" s="188">
        <v>5</v>
      </c>
      <c r="F33" s="188">
        <v>4</v>
      </c>
      <c r="G33" s="188">
        <v>4</v>
      </c>
      <c r="H33" s="188">
        <v>1</v>
      </c>
      <c r="I33" s="188"/>
    </row>
    <row r="34" spans="1:9" s="42" customFormat="1" ht="25.5" customHeight="1">
      <c r="A34" s="46" t="s">
        <v>125</v>
      </c>
      <c r="B34" s="47" t="s">
        <v>133</v>
      </c>
      <c r="C34" s="188">
        <v>5</v>
      </c>
      <c r="D34" s="188"/>
      <c r="E34" s="188">
        <v>5</v>
      </c>
      <c r="F34" s="188">
        <v>4</v>
      </c>
      <c r="G34" s="188">
        <v>4</v>
      </c>
      <c r="H34" s="188">
        <v>1</v>
      </c>
      <c r="I34" s="18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4" r:id="rId1"/>
  <headerFooter alignWithMargins="0">
    <oddHeader>&amp;RZałącznik nr 10 
do Uchwały Rady Gminy nr 89/XI/2007
z dnia 27 grudnia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238">
      <selection activeCell="J125" sqref="J125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4.25390625" style="1" customWidth="1"/>
    <col min="4" max="4" width="28.625" style="1" customWidth="1"/>
    <col min="5" max="5" width="13.125" style="1" customWidth="1"/>
    <col min="6" max="6" width="14.25390625" style="1" customWidth="1"/>
    <col min="7" max="7" width="13.00390625" style="1" customWidth="1"/>
    <col min="8" max="8" width="12.25390625" style="1" customWidth="1"/>
    <col min="9" max="9" width="10.625" style="1" customWidth="1"/>
    <col min="10" max="10" width="11.00390625" style="1" customWidth="1"/>
    <col min="11" max="11" width="8.875" style="1" customWidth="1"/>
    <col min="12" max="12" width="12.75390625" style="1" customWidth="1"/>
  </cols>
  <sheetData>
    <row r="1" spans="1:12" ht="18">
      <c r="A1" s="230" t="s">
        <v>158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38"/>
      <c r="B3" s="38"/>
      <c r="C3" s="38"/>
      <c r="D3" s="38"/>
      <c r="E3" s="38"/>
      <c r="F3" s="38"/>
      <c r="H3" s="124"/>
      <c r="I3" s="124"/>
      <c r="J3" s="124"/>
      <c r="K3" s="124"/>
      <c r="L3" s="40" t="s">
        <v>54</v>
      </c>
    </row>
    <row r="4" spans="1:12" s="42" customFormat="1" ht="18.75" customHeight="1">
      <c r="A4" s="231" t="s">
        <v>2</v>
      </c>
      <c r="B4" s="231" t="s">
        <v>3</v>
      </c>
      <c r="C4" s="231" t="s">
        <v>102</v>
      </c>
      <c r="D4" s="231" t="s">
        <v>15</v>
      </c>
      <c r="E4" s="231" t="s">
        <v>264</v>
      </c>
      <c r="F4" s="231" t="s">
        <v>66</v>
      </c>
      <c r="G4" s="231"/>
      <c r="H4" s="231"/>
      <c r="I4" s="231"/>
      <c r="J4" s="231"/>
      <c r="K4" s="231"/>
      <c r="L4" s="231"/>
    </row>
    <row r="5" spans="1:12" s="42" customFormat="1" ht="20.25" customHeight="1">
      <c r="A5" s="231"/>
      <c r="B5" s="231"/>
      <c r="C5" s="231"/>
      <c r="D5" s="231"/>
      <c r="E5" s="231"/>
      <c r="F5" s="231" t="s">
        <v>34</v>
      </c>
      <c r="G5" s="231" t="s">
        <v>6</v>
      </c>
      <c r="H5" s="231"/>
      <c r="I5" s="231"/>
      <c r="J5" s="231"/>
      <c r="K5" s="231"/>
      <c r="L5" s="231" t="s">
        <v>37</v>
      </c>
    </row>
    <row r="6" spans="1:12" s="42" customFormat="1" ht="89.25">
      <c r="A6" s="231"/>
      <c r="B6" s="231"/>
      <c r="C6" s="231"/>
      <c r="D6" s="231"/>
      <c r="E6" s="231"/>
      <c r="F6" s="231"/>
      <c r="G6" s="53" t="s">
        <v>76</v>
      </c>
      <c r="H6" s="53" t="s">
        <v>137</v>
      </c>
      <c r="I6" s="53" t="s">
        <v>73</v>
      </c>
      <c r="J6" s="53" t="s">
        <v>104</v>
      </c>
      <c r="K6" s="53" t="s">
        <v>75</v>
      </c>
      <c r="L6" s="231"/>
    </row>
    <row r="7" spans="1:12" s="42" customFormat="1" ht="6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s="42" customFormat="1" ht="31.5">
      <c r="A8" s="171" t="s">
        <v>248</v>
      </c>
      <c r="B8" s="171"/>
      <c r="C8" s="133"/>
      <c r="D8" s="133" t="s">
        <v>169</v>
      </c>
      <c r="E8" s="134">
        <f>SUM(E11+E9)</f>
        <v>243500</v>
      </c>
      <c r="F8" s="134">
        <f>SUM(F11+F9)</f>
        <v>16000</v>
      </c>
      <c r="G8" s="134"/>
      <c r="H8" s="134"/>
      <c r="I8" s="134"/>
      <c r="J8" s="134"/>
      <c r="K8" s="134"/>
      <c r="L8" s="134">
        <f>SUM(L11+L9)</f>
        <v>227500</v>
      </c>
    </row>
    <row r="9" spans="1:12" s="42" customFormat="1" ht="25.5">
      <c r="A9" s="172"/>
      <c r="B9" s="173" t="s">
        <v>265</v>
      </c>
      <c r="C9" s="139"/>
      <c r="D9" s="139" t="s">
        <v>266</v>
      </c>
      <c r="E9" s="140">
        <v>227500</v>
      </c>
      <c r="F9" s="140"/>
      <c r="G9" s="140"/>
      <c r="H9" s="140"/>
      <c r="I9" s="140"/>
      <c r="J9" s="140"/>
      <c r="K9" s="140"/>
      <c r="L9" s="140">
        <v>227500</v>
      </c>
    </row>
    <row r="10" spans="1:12" s="42" customFormat="1" ht="12.75">
      <c r="A10" s="172"/>
      <c r="B10" s="172"/>
      <c r="C10" s="136">
        <v>6050</v>
      </c>
      <c r="D10" s="136" t="s">
        <v>267</v>
      </c>
      <c r="E10" s="137">
        <v>227500</v>
      </c>
      <c r="F10" s="137"/>
      <c r="G10" s="137"/>
      <c r="H10" s="137"/>
      <c r="I10" s="137"/>
      <c r="J10" s="137"/>
      <c r="K10" s="137"/>
      <c r="L10" s="137">
        <v>227500</v>
      </c>
    </row>
    <row r="11" spans="1:12" s="42" customFormat="1" ht="25.5">
      <c r="A11" s="172"/>
      <c r="B11" s="173" t="s">
        <v>268</v>
      </c>
      <c r="C11" s="139"/>
      <c r="D11" s="139" t="s">
        <v>269</v>
      </c>
      <c r="E11" s="140">
        <v>16000</v>
      </c>
      <c r="F11" s="140">
        <f>SUM(F12:F12)</f>
        <v>16000</v>
      </c>
      <c r="G11" s="140"/>
      <c r="H11" s="140"/>
      <c r="I11" s="140"/>
      <c r="J11" s="140"/>
      <c r="K11" s="140"/>
      <c r="L11" s="140"/>
    </row>
    <row r="12" spans="1:12" s="42" customFormat="1" ht="51">
      <c r="A12" s="172"/>
      <c r="B12" s="172"/>
      <c r="C12" s="136">
        <v>2850</v>
      </c>
      <c r="D12" s="136" t="s">
        <v>270</v>
      </c>
      <c r="E12" s="137">
        <v>16000</v>
      </c>
      <c r="F12" s="137">
        <v>16000</v>
      </c>
      <c r="G12" s="137"/>
      <c r="H12" s="137"/>
      <c r="I12" s="137"/>
      <c r="J12" s="137"/>
      <c r="K12" s="137"/>
      <c r="L12" s="137"/>
    </row>
    <row r="13" spans="1:12" s="42" customFormat="1" ht="47.25">
      <c r="A13" s="171" t="s">
        <v>271</v>
      </c>
      <c r="B13" s="171"/>
      <c r="C13" s="133"/>
      <c r="D13" s="133" t="s">
        <v>272</v>
      </c>
      <c r="E13" s="134">
        <f>SUM(E14:E14)</f>
        <v>460254</v>
      </c>
      <c r="F13" s="134">
        <f>SUM(F14:F14)</f>
        <v>460254</v>
      </c>
      <c r="G13" s="134">
        <v>86200</v>
      </c>
      <c r="H13" s="134">
        <v>17000</v>
      </c>
      <c r="I13" s="134"/>
      <c r="J13" s="134"/>
      <c r="K13" s="134"/>
      <c r="L13" s="134"/>
    </row>
    <row r="14" spans="1:12" s="42" customFormat="1" ht="12.75">
      <c r="A14" s="136"/>
      <c r="B14" s="138">
        <v>40002</v>
      </c>
      <c r="C14" s="139"/>
      <c r="D14" s="139" t="s">
        <v>177</v>
      </c>
      <c r="E14" s="140">
        <f>SUM(E15:E28)</f>
        <v>460254</v>
      </c>
      <c r="F14" s="140">
        <f>SUM(F15:F28)</f>
        <v>460254</v>
      </c>
      <c r="G14" s="140"/>
      <c r="H14" s="140"/>
      <c r="I14" s="140"/>
      <c r="J14" s="140"/>
      <c r="K14" s="140"/>
      <c r="L14" s="140"/>
    </row>
    <row r="15" spans="1:12" s="42" customFormat="1" ht="25.5">
      <c r="A15" s="136"/>
      <c r="B15" s="136"/>
      <c r="C15" s="136">
        <v>3020</v>
      </c>
      <c r="D15" s="136" t="s">
        <v>273</v>
      </c>
      <c r="E15" s="137">
        <v>2000</v>
      </c>
      <c r="F15" s="137">
        <v>2000</v>
      </c>
      <c r="G15" s="137"/>
      <c r="H15" s="137"/>
      <c r="I15" s="137"/>
      <c r="J15" s="137"/>
      <c r="K15" s="137"/>
      <c r="L15" s="137"/>
    </row>
    <row r="16" spans="1:12" s="42" customFormat="1" ht="25.5">
      <c r="A16" s="136"/>
      <c r="B16" s="136"/>
      <c r="C16" s="136">
        <v>4010</v>
      </c>
      <c r="D16" s="136" t="s">
        <v>274</v>
      </c>
      <c r="E16" s="137">
        <v>80000</v>
      </c>
      <c r="F16" s="137">
        <v>80000</v>
      </c>
      <c r="G16" s="141" t="s">
        <v>348</v>
      </c>
      <c r="H16" s="137"/>
      <c r="I16" s="137"/>
      <c r="J16" s="137"/>
      <c r="K16" s="137"/>
      <c r="L16" s="137"/>
    </row>
    <row r="17" spans="1:12" s="42" customFormat="1" ht="12.75">
      <c r="A17" s="136"/>
      <c r="B17" s="136"/>
      <c r="C17" s="136">
        <v>4040</v>
      </c>
      <c r="D17" s="136" t="s">
        <v>275</v>
      </c>
      <c r="E17" s="137">
        <v>6200</v>
      </c>
      <c r="F17" s="137">
        <v>6200</v>
      </c>
      <c r="G17" s="137">
        <v>6200</v>
      </c>
      <c r="H17" s="137"/>
      <c r="I17" s="137"/>
      <c r="J17" s="137"/>
      <c r="K17" s="137"/>
      <c r="L17" s="137"/>
    </row>
    <row r="18" spans="1:12" s="42" customFormat="1" ht="12.75">
      <c r="A18" s="136"/>
      <c r="B18" s="136"/>
      <c r="C18" s="136">
        <v>4110</v>
      </c>
      <c r="D18" s="136" t="s">
        <v>276</v>
      </c>
      <c r="E18" s="137">
        <v>14900</v>
      </c>
      <c r="F18" s="137">
        <v>14900</v>
      </c>
      <c r="G18" s="137"/>
      <c r="H18" s="137">
        <v>14900</v>
      </c>
      <c r="I18" s="137"/>
      <c r="J18" s="137"/>
      <c r="K18" s="137"/>
      <c r="L18" s="137"/>
    </row>
    <row r="19" spans="1:12" s="42" customFormat="1" ht="12.75">
      <c r="A19" s="136"/>
      <c r="B19" s="136"/>
      <c r="C19" s="136">
        <v>4120</v>
      </c>
      <c r="D19" s="136" t="s">
        <v>277</v>
      </c>
      <c r="E19" s="137">
        <v>2100</v>
      </c>
      <c r="F19" s="137">
        <v>2100</v>
      </c>
      <c r="G19" s="137"/>
      <c r="H19" s="137">
        <v>2100</v>
      </c>
      <c r="I19" s="137"/>
      <c r="J19" s="137"/>
      <c r="K19" s="137"/>
      <c r="L19" s="137"/>
    </row>
    <row r="20" spans="1:12" s="44" customFormat="1" ht="24.75" customHeight="1">
      <c r="A20" s="136"/>
      <c r="B20" s="136"/>
      <c r="C20" s="136">
        <v>4170</v>
      </c>
      <c r="D20" s="136" t="s">
        <v>278</v>
      </c>
      <c r="E20" s="137">
        <v>500</v>
      </c>
      <c r="F20" s="137">
        <v>500</v>
      </c>
      <c r="G20" s="137"/>
      <c r="H20" s="137"/>
      <c r="I20" s="137"/>
      <c r="J20" s="137"/>
      <c r="K20" s="137"/>
      <c r="L20" s="137"/>
    </row>
    <row r="21" spans="1:12" ht="12.75">
      <c r="A21" s="136"/>
      <c r="B21" s="136"/>
      <c r="C21" s="136">
        <v>4210</v>
      </c>
      <c r="D21" s="136" t="s">
        <v>279</v>
      </c>
      <c r="E21" s="137">
        <v>10000</v>
      </c>
      <c r="F21" s="137">
        <v>10000</v>
      </c>
      <c r="G21" s="137"/>
      <c r="H21" s="137"/>
      <c r="I21" s="137"/>
      <c r="J21" s="137"/>
      <c r="K21" s="137"/>
      <c r="L21" s="137"/>
    </row>
    <row r="22" spans="1:12" ht="12.75">
      <c r="A22" s="136"/>
      <c r="B22" s="136"/>
      <c r="C22" s="136">
        <v>4260</v>
      </c>
      <c r="D22" s="136" t="s">
        <v>280</v>
      </c>
      <c r="E22" s="137">
        <v>78000</v>
      </c>
      <c r="F22" s="137">
        <v>78000</v>
      </c>
      <c r="G22" s="137"/>
      <c r="H22" s="137"/>
      <c r="I22" s="137"/>
      <c r="J22" s="137"/>
      <c r="K22" s="137"/>
      <c r="L22" s="137"/>
    </row>
    <row r="23" spans="1:12" ht="12.75">
      <c r="A23" s="136"/>
      <c r="B23" s="136"/>
      <c r="C23" s="136">
        <v>4270</v>
      </c>
      <c r="D23" s="136" t="s">
        <v>281</v>
      </c>
      <c r="E23" s="137">
        <v>13000</v>
      </c>
      <c r="F23" s="137">
        <v>13000</v>
      </c>
      <c r="G23" s="137"/>
      <c r="H23" s="137"/>
      <c r="I23" s="137"/>
      <c r="J23" s="137"/>
      <c r="K23" s="137"/>
      <c r="L23" s="137"/>
    </row>
    <row r="24" spans="1:12" ht="12.75">
      <c r="A24" s="136"/>
      <c r="B24" s="136"/>
      <c r="C24" s="136">
        <v>4300</v>
      </c>
      <c r="D24" s="136" t="s">
        <v>282</v>
      </c>
      <c r="E24" s="137">
        <v>7000</v>
      </c>
      <c r="F24" s="137">
        <v>7000</v>
      </c>
      <c r="G24" s="137"/>
      <c r="H24" s="137"/>
      <c r="I24" s="137"/>
      <c r="J24" s="137"/>
      <c r="K24" s="137"/>
      <c r="L24" s="137"/>
    </row>
    <row r="25" spans="1:12" ht="12.75">
      <c r="A25" s="136"/>
      <c r="B25" s="136"/>
      <c r="C25" s="136">
        <v>4410</v>
      </c>
      <c r="D25" s="136" t="s">
        <v>283</v>
      </c>
      <c r="E25" s="137">
        <v>7000</v>
      </c>
      <c r="F25" s="137">
        <v>7000</v>
      </c>
      <c r="G25" s="137"/>
      <c r="H25" s="137"/>
      <c r="I25" s="137"/>
      <c r="J25" s="137"/>
      <c r="K25" s="137"/>
      <c r="L25" s="137"/>
    </row>
    <row r="26" spans="1:12" ht="25.5">
      <c r="A26" s="136"/>
      <c r="B26" s="136"/>
      <c r="C26" s="136">
        <v>4440</v>
      </c>
      <c r="D26" s="136" t="s">
        <v>284</v>
      </c>
      <c r="E26" s="137">
        <v>2816</v>
      </c>
      <c r="F26" s="137">
        <v>2816</v>
      </c>
      <c r="G26" s="137"/>
      <c r="H26" s="137"/>
      <c r="I26" s="137"/>
      <c r="J26" s="137"/>
      <c r="K26" s="137"/>
      <c r="L26" s="137"/>
    </row>
    <row r="27" spans="1:12" ht="12.75">
      <c r="A27" s="136"/>
      <c r="B27" s="136"/>
      <c r="C27" s="136">
        <v>4480</v>
      </c>
      <c r="D27" s="136" t="s">
        <v>186</v>
      </c>
      <c r="E27" s="137">
        <v>236238</v>
      </c>
      <c r="F27" s="137">
        <v>236238</v>
      </c>
      <c r="G27" s="137"/>
      <c r="H27" s="137"/>
      <c r="I27" s="137"/>
      <c r="J27" s="137"/>
      <c r="K27" s="137"/>
      <c r="L27" s="137"/>
    </row>
    <row r="28" spans="1:12" ht="12.75">
      <c r="A28" s="136"/>
      <c r="B28" s="136"/>
      <c r="C28" s="136">
        <v>4610</v>
      </c>
      <c r="D28" s="174" t="s">
        <v>349</v>
      </c>
      <c r="E28" s="174">
        <v>500</v>
      </c>
      <c r="F28" s="174">
        <v>500</v>
      </c>
      <c r="G28" s="137"/>
      <c r="H28" s="137"/>
      <c r="I28" s="137"/>
      <c r="J28" s="137"/>
      <c r="K28" s="137"/>
      <c r="L28" s="137"/>
    </row>
    <row r="29" spans="1:12" ht="15.75">
      <c r="A29" s="132">
        <v>600</v>
      </c>
      <c r="B29" s="132"/>
      <c r="C29" s="133"/>
      <c r="D29" s="133" t="s">
        <v>285</v>
      </c>
      <c r="E29" s="134">
        <f>SUM(E30:E30)</f>
        <v>1974126</v>
      </c>
      <c r="F29" s="134">
        <f>SUM(F30:F30)</f>
        <v>556126</v>
      </c>
      <c r="G29" s="134"/>
      <c r="H29" s="134"/>
      <c r="I29" s="134"/>
      <c r="J29" s="134"/>
      <c r="K29" s="134"/>
      <c r="L29" s="134">
        <f>SUM(L30:L30)</f>
        <v>1418000</v>
      </c>
    </row>
    <row r="30" spans="1:12" ht="12.75">
      <c r="A30" s="135"/>
      <c r="B30" s="138">
        <v>60016</v>
      </c>
      <c r="C30" s="139"/>
      <c r="D30" s="139" t="s">
        <v>286</v>
      </c>
      <c r="E30" s="140">
        <f>SUM(E31:E35)</f>
        <v>1974126</v>
      </c>
      <c r="F30" s="140">
        <f>SUM(F31:F35)</f>
        <v>556126</v>
      </c>
      <c r="G30" s="140"/>
      <c r="H30" s="140"/>
      <c r="I30" s="140"/>
      <c r="J30" s="140"/>
      <c r="K30" s="140"/>
      <c r="L30" s="140">
        <v>1418000</v>
      </c>
    </row>
    <row r="31" spans="1:12" ht="12.75">
      <c r="A31" s="135"/>
      <c r="B31" s="138"/>
      <c r="C31" s="136">
        <v>4170</v>
      </c>
      <c r="D31" s="136" t="s">
        <v>278</v>
      </c>
      <c r="E31" s="140">
        <v>1000</v>
      </c>
      <c r="F31" s="140">
        <v>1000</v>
      </c>
      <c r="G31" s="140"/>
      <c r="H31" s="140"/>
      <c r="I31" s="140"/>
      <c r="J31" s="140"/>
      <c r="K31" s="140"/>
      <c r="L31" s="140"/>
    </row>
    <row r="32" spans="1:12" ht="12.75">
      <c r="A32" s="136"/>
      <c r="B32" s="136"/>
      <c r="C32" s="136">
        <v>4210</v>
      </c>
      <c r="D32" s="136" t="s">
        <v>279</v>
      </c>
      <c r="E32" s="137">
        <v>180000</v>
      </c>
      <c r="F32" s="137">
        <v>180000</v>
      </c>
      <c r="G32" s="137"/>
      <c r="H32" s="137"/>
      <c r="I32" s="137"/>
      <c r="J32" s="137"/>
      <c r="K32" s="137"/>
      <c r="L32" s="137"/>
    </row>
    <row r="33" spans="1:12" ht="12.75">
      <c r="A33" s="136"/>
      <c r="B33" s="136"/>
      <c r="C33" s="136">
        <v>4270</v>
      </c>
      <c r="D33" s="136" t="s">
        <v>281</v>
      </c>
      <c r="E33" s="137">
        <v>275126</v>
      </c>
      <c r="F33" s="137">
        <v>275126</v>
      </c>
      <c r="G33" s="137"/>
      <c r="H33" s="137"/>
      <c r="I33" s="137"/>
      <c r="J33" s="137"/>
      <c r="K33" s="137"/>
      <c r="L33" s="137"/>
    </row>
    <row r="34" spans="1:12" ht="12.75">
      <c r="A34" s="136"/>
      <c r="B34" s="136"/>
      <c r="C34" s="136">
        <v>4300</v>
      </c>
      <c r="D34" s="136" t="s">
        <v>282</v>
      </c>
      <c r="E34" s="137">
        <v>100000</v>
      </c>
      <c r="F34" s="137">
        <v>100000</v>
      </c>
      <c r="G34" s="137"/>
      <c r="H34" s="137"/>
      <c r="I34" s="137"/>
      <c r="J34" s="137"/>
      <c r="K34" s="137"/>
      <c r="L34" s="137"/>
    </row>
    <row r="35" spans="1:12" ht="12.75">
      <c r="A35" s="136"/>
      <c r="B35" s="136"/>
      <c r="C35" s="136">
        <v>6050</v>
      </c>
      <c r="D35" s="136" t="s">
        <v>267</v>
      </c>
      <c r="E35" s="137">
        <v>1418000</v>
      </c>
      <c r="F35" s="137"/>
      <c r="G35" s="137"/>
      <c r="H35" s="137"/>
      <c r="I35" s="137"/>
      <c r="J35" s="137"/>
      <c r="K35" s="137"/>
      <c r="L35" s="137">
        <v>1418000</v>
      </c>
    </row>
    <row r="36" spans="1:12" ht="15.75">
      <c r="A36" s="132">
        <v>700</v>
      </c>
      <c r="B36" s="132"/>
      <c r="C36" s="133"/>
      <c r="D36" s="133" t="s">
        <v>172</v>
      </c>
      <c r="E36" s="134">
        <f>SUM(E38:E41)</f>
        <v>64000</v>
      </c>
      <c r="F36" s="134">
        <f>SUM(F37:F37)</f>
        <v>64000</v>
      </c>
      <c r="G36" s="134"/>
      <c r="H36" s="134"/>
      <c r="I36" s="134"/>
      <c r="J36" s="134"/>
      <c r="K36" s="134"/>
      <c r="L36" s="134"/>
    </row>
    <row r="37" spans="1:12" ht="25.5">
      <c r="A37" s="135"/>
      <c r="B37" s="138">
        <v>70005</v>
      </c>
      <c r="C37" s="139"/>
      <c r="D37" s="139" t="s">
        <v>287</v>
      </c>
      <c r="E37" s="140">
        <f>SUM(E38:E41)</f>
        <v>64000</v>
      </c>
      <c r="F37" s="140">
        <f>SUM(F38:F41)</f>
        <v>64000</v>
      </c>
      <c r="G37" s="140"/>
      <c r="H37" s="140"/>
      <c r="I37" s="140"/>
      <c r="J37" s="140"/>
      <c r="K37" s="140"/>
      <c r="L37" s="140"/>
    </row>
    <row r="38" spans="1:12" ht="12.75">
      <c r="A38" s="135"/>
      <c r="B38" s="135"/>
      <c r="C38" s="136">
        <v>4170</v>
      </c>
      <c r="D38" s="136" t="s">
        <v>278</v>
      </c>
      <c r="E38" s="137">
        <v>44000</v>
      </c>
      <c r="F38" s="137">
        <v>44000</v>
      </c>
      <c r="G38" s="137"/>
      <c r="H38" s="137"/>
      <c r="I38" s="137"/>
      <c r="J38" s="137"/>
      <c r="K38" s="137"/>
      <c r="L38" s="137"/>
    </row>
    <row r="39" spans="1:12" ht="12.75">
      <c r="A39" s="135"/>
      <c r="B39" s="135"/>
      <c r="C39" s="136">
        <v>4210</v>
      </c>
      <c r="D39" s="136" t="s">
        <v>279</v>
      </c>
      <c r="E39" s="137">
        <v>5000</v>
      </c>
      <c r="F39" s="137">
        <v>5000</v>
      </c>
      <c r="G39" s="137"/>
      <c r="H39" s="137"/>
      <c r="I39" s="137"/>
      <c r="J39" s="137"/>
      <c r="K39" s="137"/>
      <c r="L39" s="137"/>
    </row>
    <row r="40" spans="1:12" ht="12.75">
      <c r="A40" s="135"/>
      <c r="B40" s="135"/>
      <c r="C40" s="136">
        <v>4270</v>
      </c>
      <c r="D40" s="136" t="s">
        <v>281</v>
      </c>
      <c r="E40" s="137">
        <v>10000</v>
      </c>
      <c r="F40" s="137">
        <v>10000</v>
      </c>
      <c r="G40" s="137"/>
      <c r="H40" s="137"/>
      <c r="I40" s="137"/>
      <c r="J40" s="137"/>
      <c r="K40" s="137"/>
      <c r="L40" s="137"/>
    </row>
    <row r="41" spans="1:12" ht="12.75">
      <c r="A41" s="135"/>
      <c r="B41" s="135"/>
      <c r="C41" s="136">
        <v>4300</v>
      </c>
      <c r="D41" s="136" t="s">
        <v>282</v>
      </c>
      <c r="E41" s="137">
        <v>5000</v>
      </c>
      <c r="F41" s="137">
        <v>5000</v>
      </c>
      <c r="G41" s="137"/>
      <c r="H41" s="137"/>
      <c r="I41" s="137"/>
      <c r="J41" s="137"/>
      <c r="K41" s="137"/>
      <c r="L41" s="137"/>
    </row>
    <row r="42" spans="1:12" ht="15.75">
      <c r="A42" s="132">
        <v>750</v>
      </c>
      <c r="B42" s="132"/>
      <c r="C42" s="133"/>
      <c r="D42" s="133" t="s">
        <v>174</v>
      </c>
      <c r="E42" s="134">
        <f>SUM(E43+E49+E57+E62+E79+E87)</f>
        <v>1979217</v>
      </c>
      <c r="F42" s="134">
        <f>SUM(F43+F49+F57+F62+F79+F87)</f>
        <v>1906217</v>
      </c>
      <c r="G42" s="134">
        <f>SUM(G43+G49+G62+G87)</f>
        <v>1107381</v>
      </c>
      <c r="H42" s="134">
        <f>SUM(H43+H49+H57+H62+H79+H87)</f>
        <v>219566</v>
      </c>
      <c r="I42" s="134"/>
      <c r="J42" s="134"/>
      <c r="K42" s="134"/>
      <c r="L42" s="134">
        <v>73000</v>
      </c>
    </row>
    <row r="43" spans="1:12" ht="12.75">
      <c r="A43" s="135"/>
      <c r="B43" s="138">
        <v>75011</v>
      </c>
      <c r="C43" s="139"/>
      <c r="D43" s="139" t="s">
        <v>288</v>
      </c>
      <c r="E43" s="140">
        <f>SUM(E44:E48)</f>
        <v>65394</v>
      </c>
      <c r="F43" s="140">
        <f>SUM(F44:F48)</f>
        <v>65394</v>
      </c>
      <c r="G43" s="140">
        <f>SUM(G44:G48)</f>
        <v>51981</v>
      </c>
      <c r="H43" s="140">
        <f>SUM(H44:H48)</f>
        <v>11400</v>
      </c>
      <c r="I43" s="140"/>
      <c r="J43" s="140"/>
      <c r="K43" s="140"/>
      <c r="L43" s="140">
        <v>3000</v>
      </c>
    </row>
    <row r="44" spans="1:12" ht="25.5">
      <c r="A44" s="135"/>
      <c r="B44" s="135"/>
      <c r="C44" s="136">
        <v>4010</v>
      </c>
      <c r="D44" s="136" t="s">
        <v>274</v>
      </c>
      <c r="E44" s="137">
        <v>48421</v>
      </c>
      <c r="F44" s="137">
        <v>48421</v>
      </c>
      <c r="G44" s="137">
        <v>48421</v>
      </c>
      <c r="H44" s="137"/>
      <c r="I44" s="137"/>
      <c r="J44" s="137"/>
      <c r="K44" s="137"/>
      <c r="L44" s="137"/>
    </row>
    <row r="45" spans="1:12" ht="12.75">
      <c r="A45" s="135"/>
      <c r="B45" s="135"/>
      <c r="C45" s="136">
        <v>4040</v>
      </c>
      <c r="D45" s="136" t="s">
        <v>275</v>
      </c>
      <c r="E45" s="137">
        <v>3560</v>
      </c>
      <c r="F45" s="137">
        <v>3560</v>
      </c>
      <c r="G45" s="137">
        <v>3560</v>
      </c>
      <c r="H45" s="137"/>
      <c r="I45" s="137"/>
      <c r="J45" s="137"/>
      <c r="K45" s="137"/>
      <c r="L45" s="137"/>
    </row>
    <row r="46" spans="1:12" ht="12.75">
      <c r="A46" s="135"/>
      <c r="B46" s="135"/>
      <c r="C46" s="136">
        <v>4110</v>
      </c>
      <c r="D46" s="136" t="s">
        <v>276</v>
      </c>
      <c r="E46" s="137">
        <v>10100</v>
      </c>
      <c r="F46" s="137">
        <v>10100</v>
      </c>
      <c r="G46" s="137"/>
      <c r="H46" s="137">
        <v>10100</v>
      </c>
      <c r="I46" s="137"/>
      <c r="J46" s="137"/>
      <c r="K46" s="137"/>
      <c r="L46" s="137"/>
    </row>
    <row r="47" spans="1:12" ht="12.75">
      <c r="A47" s="135"/>
      <c r="B47" s="135"/>
      <c r="C47" s="136">
        <v>4120</v>
      </c>
      <c r="D47" s="136" t="s">
        <v>277</v>
      </c>
      <c r="E47" s="137">
        <v>1300</v>
      </c>
      <c r="F47" s="137">
        <v>1300</v>
      </c>
      <c r="G47" s="137"/>
      <c r="H47" s="137">
        <v>1300</v>
      </c>
      <c r="I47" s="137"/>
      <c r="J47" s="137"/>
      <c r="K47" s="137"/>
      <c r="L47" s="137"/>
    </row>
    <row r="48" spans="1:12" ht="25.5">
      <c r="A48" s="135"/>
      <c r="B48" s="135"/>
      <c r="C48" s="136">
        <v>4440</v>
      </c>
      <c r="D48" s="136" t="s">
        <v>284</v>
      </c>
      <c r="E48" s="137">
        <v>2013</v>
      </c>
      <c r="F48" s="137">
        <v>2013</v>
      </c>
      <c r="G48" s="137"/>
      <c r="H48" s="137"/>
      <c r="I48" s="137"/>
      <c r="J48" s="137"/>
      <c r="K48" s="137"/>
      <c r="L48" s="137"/>
    </row>
    <row r="49" spans="1:12" ht="25.5">
      <c r="A49" s="135"/>
      <c r="B49" s="138">
        <v>75011</v>
      </c>
      <c r="C49" s="139"/>
      <c r="D49" s="139" t="s">
        <v>289</v>
      </c>
      <c r="E49" s="140">
        <f>SUM(E50:E56)</f>
        <v>105900</v>
      </c>
      <c r="F49" s="140">
        <f>SUM(F50:F56)</f>
        <v>102900</v>
      </c>
      <c r="G49" s="140">
        <f>SUM(G50:G56)</f>
        <v>79400</v>
      </c>
      <c r="H49" s="140">
        <f>SUM(H50:H56)</f>
        <v>15500</v>
      </c>
      <c r="I49" s="140"/>
      <c r="J49" s="140"/>
      <c r="K49" s="140"/>
      <c r="L49" s="140"/>
    </row>
    <row r="50" spans="1:12" ht="25.5">
      <c r="A50" s="135"/>
      <c r="B50" s="135"/>
      <c r="C50" s="136">
        <v>4010</v>
      </c>
      <c r="D50" s="136" t="s">
        <v>274</v>
      </c>
      <c r="E50" s="137">
        <v>73000</v>
      </c>
      <c r="F50" s="137">
        <v>73000</v>
      </c>
      <c r="G50" s="137">
        <v>73000</v>
      </c>
      <c r="H50" s="137"/>
      <c r="I50" s="137"/>
      <c r="J50" s="137"/>
      <c r="K50" s="137"/>
      <c r="L50" s="137"/>
    </row>
    <row r="51" spans="1:12" ht="12.75">
      <c r="A51" s="135"/>
      <c r="B51" s="135"/>
      <c r="C51" s="136">
        <v>4040</v>
      </c>
      <c r="D51" s="136" t="s">
        <v>275</v>
      </c>
      <c r="E51" s="137">
        <v>6400</v>
      </c>
      <c r="F51" s="137">
        <v>6400</v>
      </c>
      <c r="G51" s="137">
        <v>6400</v>
      </c>
      <c r="H51" s="137"/>
      <c r="I51" s="137"/>
      <c r="J51" s="137"/>
      <c r="K51" s="137"/>
      <c r="L51" s="137"/>
    </row>
    <row r="52" spans="1:12" ht="12.75">
      <c r="A52" s="135"/>
      <c r="B52" s="135"/>
      <c r="C52" s="136">
        <v>4110</v>
      </c>
      <c r="D52" s="136" t="s">
        <v>276</v>
      </c>
      <c r="E52" s="137">
        <v>13600</v>
      </c>
      <c r="F52" s="137">
        <v>13600</v>
      </c>
      <c r="G52" s="137"/>
      <c r="H52" s="137">
        <v>13600</v>
      </c>
      <c r="I52" s="137"/>
      <c r="J52" s="137"/>
      <c r="K52" s="137"/>
      <c r="L52" s="137"/>
    </row>
    <row r="53" spans="1:12" ht="12.75">
      <c r="A53" s="135"/>
      <c r="B53" s="135"/>
      <c r="C53" s="136">
        <v>4120</v>
      </c>
      <c r="D53" s="136" t="s">
        <v>277</v>
      </c>
      <c r="E53" s="137">
        <v>1900</v>
      </c>
      <c r="F53" s="137">
        <v>1900</v>
      </c>
      <c r="G53" s="137"/>
      <c r="H53" s="137">
        <v>1900</v>
      </c>
      <c r="I53" s="137"/>
      <c r="J53" s="137"/>
      <c r="K53" s="137"/>
      <c r="L53" s="137"/>
    </row>
    <row r="54" spans="1:12" ht="12.75">
      <c r="A54" s="135"/>
      <c r="B54" s="135"/>
      <c r="C54" s="136">
        <v>4210</v>
      </c>
      <c r="D54" s="136" t="s">
        <v>279</v>
      </c>
      <c r="E54" s="137">
        <v>4000</v>
      </c>
      <c r="F54" s="137">
        <v>4000</v>
      </c>
      <c r="G54" s="137"/>
      <c r="H54" s="137"/>
      <c r="I54" s="137"/>
      <c r="J54" s="137"/>
      <c r="K54" s="137"/>
      <c r="L54" s="137"/>
    </row>
    <row r="55" spans="1:12" ht="12.75">
      <c r="A55" s="135"/>
      <c r="B55" s="135"/>
      <c r="C55" s="136">
        <v>4300</v>
      </c>
      <c r="D55" s="136" t="s">
        <v>282</v>
      </c>
      <c r="E55" s="137">
        <v>4000</v>
      </c>
      <c r="F55" s="137">
        <v>4000</v>
      </c>
      <c r="G55" s="137"/>
      <c r="H55" s="137"/>
      <c r="I55" s="137"/>
      <c r="J55" s="137"/>
      <c r="K55" s="137"/>
      <c r="L55" s="137"/>
    </row>
    <row r="56" spans="1:12" ht="25.5">
      <c r="A56" s="135"/>
      <c r="B56" s="135"/>
      <c r="C56" s="136">
        <v>6060</v>
      </c>
      <c r="D56" s="136" t="s">
        <v>294</v>
      </c>
      <c r="E56" s="137">
        <v>3000</v>
      </c>
      <c r="F56" s="137"/>
      <c r="G56" s="137"/>
      <c r="H56" s="137"/>
      <c r="I56" s="137"/>
      <c r="J56" s="137"/>
      <c r="K56" s="137"/>
      <c r="L56" s="137">
        <v>3000</v>
      </c>
    </row>
    <row r="57" spans="1:12" ht="12.75">
      <c r="A57" s="135"/>
      <c r="B57" s="138">
        <v>75022</v>
      </c>
      <c r="C57" s="139"/>
      <c r="D57" s="139" t="s">
        <v>290</v>
      </c>
      <c r="E57" s="140">
        <f>SUM(E58:E61)</f>
        <v>98440</v>
      </c>
      <c r="F57" s="140">
        <f>SUM(F58:F61)</f>
        <v>98440</v>
      </c>
      <c r="G57" s="140"/>
      <c r="H57" s="140"/>
      <c r="I57" s="140"/>
      <c r="J57" s="140"/>
      <c r="K57" s="140"/>
      <c r="L57" s="140"/>
    </row>
    <row r="58" spans="1:12" ht="25.5">
      <c r="A58" s="135"/>
      <c r="B58" s="135"/>
      <c r="C58" s="136">
        <v>3030</v>
      </c>
      <c r="D58" s="136" t="s">
        <v>291</v>
      </c>
      <c r="E58" s="137">
        <v>77940</v>
      </c>
      <c r="F58" s="137">
        <v>77940</v>
      </c>
      <c r="G58" s="137"/>
      <c r="H58" s="137"/>
      <c r="I58" s="137"/>
      <c r="J58" s="137"/>
      <c r="K58" s="137"/>
      <c r="L58" s="137"/>
    </row>
    <row r="59" spans="1:12" ht="12.75">
      <c r="A59" s="135"/>
      <c r="B59" s="135"/>
      <c r="C59" s="136">
        <v>4170</v>
      </c>
      <c r="D59" s="136" t="s">
        <v>278</v>
      </c>
      <c r="E59" s="137">
        <v>500</v>
      </c>
      <c r="F59" s="137">
        <v>500</v>
      </c>
      <c r="G59" s="137"/>
      <c r="H59" s="137"/>
      <c r="I59" s="137"/>
      <c r="J59" s="137"/>
      <c r="K59" s="137"/>
      <c r="L59" s="137"/>
    </row>
    <row r="60" spans="1:12" ht="12.75">
      <c r="A60" s="135"/>
      <c r="B60" s="135"/>
      <c r="C60" s="136">
        <v>4210</v>
      </c>
      <c r="D60" s="136" t="s">
        <v>279</v>
      </c>
      <c r="E60" s="137">
        <v>12000</v>
      </c>
      <c r="F60" s="137">
        <v>12000</v>
      </c>
      <c r="G60" s="137"/>
      <c r="H60" s="137"/>
      <c r="I60" s="137"/>
      <c r="J60" s="137"/>
      <c r="K60" s="137"/>
      <c r="L60" s="137"/>
    </row>
    <row r="61" spans="1:12" ht="12.75">
      <c r="A61" s="135"/>
      <c r="B61" s="135"/>
      <c r="C61" s="136">
        <v>4300</v>
      </c>
      <c r="D61" s="136" t="s">
        <v>282</v>
      </c>
      <c r="E61" s="137">
        <v>8000</v>
      </c>
      <c r="F61" s="137">
        <v>8000</v>
      </c>
      <c r="G61" s="137"/>
      <c r="H61" s="137"/>
      <c r="I61" s="137"/>
      <c r="J61" s="137"/>
      <c r="K61" s="137"/>
      <c r="L61" s="137"/>
    </row>
    <row r="62" spans="1:12" ht="12.75">
      <c r="A62" s="135"/>
      <c r="B62" s="138">
        <v>75023</v>
      </c>
      <c r="C62" s="139"/>
      <c r="D62" s="139" t="s">
        <v>292</v>
      </c>
      <c r="E62" s="140">
        <f>SUM(E63:E78)</f>
        <v>1644617</v>
      </c>
      <c r="F62" s="140">
        <f>SUM(F63:F78)</f>
        <v>1574617</v>
      </c>
      <c r="G62" s="140">
        <f>SUM(G63:G78)</f>
        <v>968000</v>
      </c>
      <c r="H62" s="140">
        <f>SUM(H63:H78)</f>
        <v>191100</v>
      </c>
      <c r="I62" s="140"/>
      <c r="J62" s="140"/>
      <c r="K62" s="140"/>
      <c r="L62" s="140">
        <f>SUM(L63:L78)</f>
        <v>70000</v>
      </c>
    </row>
    <row r="63" spans="1:12" ht="25.5">
      <c r="A63" s="135"/>
      <c r="B63" s="135"/>
      <c r="C63" s="136">
        <v>3020</v>
      </c>
      <c r="D63" s="136" t="s">
        <v>273</v>
      </c>
      <c r="E63" s="137">
        <v>2000</v>
      </c>
      <c r="F63" s="137">
        <v>2000</v>
      </c>
      <c r="G63" s="137"/>
      <c r="H63" s="137"/>
      <c r="I63" s="137"/>
      <c r="J63" s="137"/>
      <c r="K63" s="137"/>
      <c r="L63" s="137"/>
    </row>
    <row r="64" spans="1:12" ht="25.5">
      <c r="A64" s="135"/>
      <c r="B64" s="135"/>
      <c r="C64" s="136">
        <v>4010</v>
      </c>
      <c r="D64" s="136" t="s">
        <v>274</v>
      </c>
      <c r="E64" s="137">
        <v>900000</v>
      </c>
      <c r="F64" s="137">
        <v>900000</v>
      </c>
      <c r="G64" s="137">
        <v>900000</v>
      </c>
      <c r="H64" s="137"/>
      <c r="I64" s="137"/>
      <c r="J64" s="137"/>
      <c r="K64" s="137"/>
      <c r="L64" s="137"/>
    </row>
    <row r="65" spans="1:12" ht="12.75">
      <c r="A65" s="135"/>
      <c r="B65" s="135"/>
      <c r="C65" s="136">
        <v>4040</v>
      </c>
      <c r="D65" s="136" t="s">
        <v>275</v>
      </c>
      <c r="E65" s="137">
        <v>68000</v>
      </c>
      <c r="F65" s="137">
        <v>68000</v>
      </c>
      <c r="G65" s="137">
        <v>68000</v>
      </c>
      <c r="H65" s="137"/>
      <c r="I65" s="137"/>
      <c r="J65" s="137"/>
      <c r="K65" s="137"/>
      <c r="L65" s="137"/>
    </row>
    <row r="66" spans="1:12" ht="12.75">
      <c r="A66" s="135"/>
      <c r="B66" s="135"/>
      <c r="C66" s="136">
        <v>4110</v>
      </c>
      <c r="D66" s="136" t="s">
        <v>276</v>
      </c>
      <c r="E66" s="137">
        <v>167300</v>
      </c>
      <c r="F66" s="137">
        <v>167300</v>
      </c>
      <c r="G66" s="137"/>
      <c r="H66" s="137">
        <v>167300</v>
      </c>
      <c r="I66" s="137"/>
      <c r="J66" s="137"/>
      <c r="K66" s="137"/>
      <c r="L66" s="137"/>
    </row>
    <row r="67" spans="1:12" ht="12.75">
      <c r="A67" s="135"/>
      <c r="B67" s="135"/>
      <c r="C67" s="136">
        <v>4120</v>
      </c>
      <c r="D67" s="136" t="s">
        <v>277</v>
      </c>
      <c r="E67" s="137">
        <v>23800</v>
      </c>
      <c r="F67" s="137">
        <v>23800</v>
      </c>
      <c r="G67" s="137"/>
      <c r="H67" s="137">
        <v>23800</v>
      </c>
      <c r="I67" s="137"/>
      <c r="J67" s="137"/>
      <c r="K67" s="137"/>
      <c r="L67" s="137"/>
    </row>
    <row r="68" spans="1:12" ht="38.25">
      <c r="A68" s="135"/>
      <c r="B68" s="135"/>
      <c r="C68" s="136">
        <v>4140</v>
      </c>
      <c r="D68" s="136" t="s">
        <v>353</v>
      </c>
      <c r="E68" s="137">
        <v>20000</v>
      </c>
      <c r="F68" s="137">
        <v>20000</v>
      </c>
      <c r="G68" s="137"/>
      <c r="H68" s="137"/>
      <c r="I68" s="137"/>
      <c r="J68" s="137"/>
      <c r="K68" s="137"/>
      <c r="L68" s="137"/>
    </row>
    <row r="69" spans="1:12" ht="12.75">
      <c r="A69" s="135"/>
      <c r="B69" s="135"/>
      <c r="C69" s="136">
        <v>4170</v>
      </c>
      <c r="D69" s="136" t="s">
        <v>278</v>
      </c>
      <c r="E69" s="137">
        <v>20000</v>
      </c>
      <c r="F69" s="137">
        <v>20000</v>
      </c>
      <c r="G69" s="137"/>
      <c r="H69" s="137"/>
      <c r="I69" s="137"/>
      <c r="J69" s="137"/>
      <c r="K69" s="137"/>
      <c r="L69" s="137"/>
    </row>
    <row r="70" spans="1:12" ht="12.75">
      <c r="A70" s="135"/>
      <c r="B70" s="135"/>
      <c r="C70" s="136">
        <v>4210</v>
      </c>
      <c r="D70" s="136" t="s">
        <v>279</v>
      </c>
      <c r="E70" s="137">
        <v>150000</v>
      </c>
      <c r="F70" s="137">
        <v>150000</v>
      </c>
      <c r="G70" s="137"/>
      <c r="H70" s="137"/>
      <c r="I70" s="137"/>
      <c r="J70" s="137"/>
      <c r="K70" s="137"/>
      <c r="L70" s="137"/>
    </row>
    <row r="71" spans="1:12" ht="12.75">
      <c r="A71" s="136"/>
      <c r="B71" s="136"/>
      <c r="C71" s="136">
        <v>4260</v>
      </c>
      <c r="D71" s="136" t="s">
        <v>280</v>
      </c>
      <c r="E71" s="137">
        <v>15000</v>
      </c>
      <c r="F71" s="137">
        <v>15000</v>
      </c>
      <c r="G71" s="137"/>
      <c r="H71" s="137"/>
      <c r="I71" s="137"/>
      <c r="J71" s="137"/>
      <c r="K71" s="137"/>
      <c r="L71" s="137"/>
    </row>
    <row r="72" spans="1:12" ht="12.75">
      <c r="A72" s="136"/>
      <c r="B72" s="136"/>
      <c r="C72" s="136">
        <v>4270</v>
      </c>
      <c r="D72" s="136" t="s">
        <v>281</v>
      </c>
      <c r="E72" s="137">
        <v>35000</v>
      </c>
      <c r="F72" s="137">
        <v>35000</v>
      </c>
      <c r="G72" s="137"/>
      <c r="H72" s="137"/>
      <c r="I72" s="137"/>
      <c r="J72" s="137"/>
      <c r="K72" s="137"/>
      <c r="L72" s="137"/>
    </row>
    <row r="73" spans="1:12" ht="12.75">
      <c r="A73" s="136"/>
      <c r="B73" s="136"/>
      <c r="C73" s="136">
        <v>4300</v>
      </c>
      <c r="D73" s="136" t="s">
        <v>282</v>
      </c>
      <c r="E73" s="137">
        <v>130000</v>
      </c>
      <c r="F73" s="137">
        <v>130000</v>
      </c>
      <c r="G73" s="137"/>
      <c r="H73" s="137"/>
      <c r="I73" s="137"/>
      <c r="J73" s="137"/>
      <c r="K73" s="137"/>
      <c r="L73" s="137"/>
    </row>
    <row r="74" spans="1:12" ht="12.75">
      <c r="A74" s="136"/>
      <c r="B74" s="136"/>
      <c r="C74" s="136">
        <v>4410</v>
      </c>
      <c r="D74" s="136" t="s">
        <v>283</v>
      </c>
      <c r="E74" s="137">
        <v>11000</v>
      </c>
      <c r="F74" s="137">
        <v>11000</v>
      </c>
      <c r="G74" s="137"/>
      <c r="H74" s="137"/>
      <c r="I74" s="137"/>
      <c r="J74" s="137"/>
      <c r="K74" s="137"/>
      <c r="L74" s="137"/>
    </row>
    <row r="75" spans="1:12" ht="12.75">
      <c r="A75" s="136"/>
      <c r="B75" s="136"/>
      <c r="C75" s="136">
        <v>4430</v>
      </c>
      <c r="D75" s="136" t="s">
        <v>293</v>
      </c>
      <c r="E75" s="137">
        <v>12000</v>
      </c>
      <c r="F75" s="137">
        <v>12000</v>
      </c>
      <c r="G75" s="137"/>
      <c r="H75" s="137"/>
      <c r="I75" s="137"/>
      <c r="J75" s="137"/>
      <c r="K75" s="137"/>
      <c r="L75" s="137"/>
    </row>
    <row r="76" spans="1:12" ht="25.5">
      <c r="A76" s="136"/>
      <c r="B76" s="136"/>
      <c r="C76" s="136">
        <v>4440</v>
      </c>
      <c r="D76" s="136" t="s">
        <v>284</v>
      </c>
      <c r="E76" s="137">
        <v>20517</v>
      </c>
      <c r="F76" s="137">
        <v>20517</v>
      </c>
      <c r="G76" s="137"/>
      <c r="H76" s="137"/>
      <c r="I76" s="137"/>
      <c r="J76" s="137"/>
      <c r="K76" s="137"/>
      <c r="L76" s="137"/>
    </row>
    <row r="77" spans="1:12" ht="12.75">
      <c r="A77" s="136"/>
      <c r="B77" s="136"/>
      <c r="C77" s="136">
        <v>6050</v>
      </c>
      <c r="D77" s="136" t="s">
        <v>267</v>
      </c>
      <c r="E77" s="137">
        <v>50000</v>
      </c>
      <c r="F77" s="137"/>
      <c r="G77" s="137"/>
      <c r="H77" s="137"/>
      <c r="I77" s="137"/>
      <c r="J77" s="137"/>
      <c r="K77" s="137"/>
      <c r="L77" s="137">
        <v>50000</v>
      </c>
    </row>
    <row r="78" spans="1:12" ht="25.5">
      <c r="A78" s="136"/>
      <c r="B78" s="136"/>
      <c r="C78" s="136">
        <v>6060</v>
      </c>
      <c r="D78" s="136" t="s">
        <v>294</v>
      </c>
      <c r="E78" s="137">
        <v>20000</v>
      </c>
      <c r="F78" s="137"/>
      <c r="G78" s="137"/>
      <c r="H78" s="137"/>
      <c r="I78" s="137"/>
      <c r="J78" s="137"/>
      <c r="K78" s="137"/>
      <c r="L78" s="137">
        <v>20000</v>
      </c>
    </row>
    <row r="79" spans="1:12" ht="25.5">
      <c r="A79" s="139"/>
      <c r="B79" s="138">
        <v>75075</v>
      </c>
      <c r="C79" s="139"/>
      <c r="D79" s="139" t="s">
        <v>295</v>
      </c>
      <c r="E79" s="140">
        <f>SUM(E80:E86)</f>
        <v>52500</v>
      </c>
      <c r="F79" s="140">
        <f>SUM(F80:F86)</f>
        <v>52500</v>
      </c>
      <c r="G79" s="140"/>
      <c r="H79" s="140"/>
      <c r="I79" s="140"/>
      <c r="J79" s="140"/>
      <c r="K79" s="140"/>
      <c r="L79" s="140"/>
    </row>
    <row r="80" spans="1:12" ht="25.5">
      <c r="A80" s="139"/>
      <c r="B80" s="138"/>
      <c r="C80" s="136">
        <v>3020</v>
      </c>
      <c r="D80" s="136" t="s">
        <v>273</v>
      </c>
      <c r="E80" s="137">
        <v>5000</v>
      </c>
      <c r="F80" s="137">
        <v>5000</v>
      </c>
      <c r="G80" s="140"/>
      <c r="H80" s="140"/>
      <c r="I80" s="140"/>
      <c r="J80" s="140"/>
      <c r="K80" s="140"/>
      <c r="L80" s="140"/>
    </row>
    <row r="81" spans="1:12" ht="12.75">
      <c r="A81" s="139"/>
      <c r="B81" s="138"/>
      <c r="C81" s="136">
        <v>4110</v>
      </c>
      <c r="D81" s="136" t="s">
        <v>276</v>
      </c>
      <c r="E81" s="137">
        <v>2300</v>
      </c>
      <c r="F81" s="137">
        <v>2300</v>
      </c>
      <c r="G81" s="140"/>
      <c r="H81" s="140"/>
      <c r="I81" s="140"/>
      <c r="J81" s="140"/>
      <c r="K81" s="140"/>
      <c r="L81" s="140"/>
    </row>
    <row r="82" spans="1:12" ht="12.75">
      <c r="A82" s="139"/>
      <c r="B82" s="138"/>
      <c r="C82" s="136">
        <v>4120</v>
      </c>
      <c r="D82" s="136" t="s">
        <v>277</v>
      </c>
      <c r="E82" s="137">
        <v>300</v>
      </c>
      <c r="F82" s="137">
        <v>300</v>
      </c>
      <c r="G82" s="140"/>
      <c r="H82" s="140"/>
      <c r="I82" s="140"/>
      <c r="J82" s="140"/>
      <c r="K82" s="140"/>
      <c r="L82" s="140"/>
    </row>
    <row r="83" spans="1:12" ht="12.75">
      <c r="A83" s="136"/>
      <c r="B83" s="136"/>
      <c r="C83" s="136">
        <v>4170</v>
      </c>
      <c r="D83" s="136" t="s">
        <v>278</v>
      </c>
      <c r="E83" s="137">
        <v>4400</v>
      </c>
      <c r="F83" s="137">
        <v>4400</v>
      </c>
      <c r="G83" s="137"/>
      <c r="H83" s="137"/>
      <c r="I83" s="137"/>
      <c r="J83" s="137"/>
      <c r="K83" s="137"/>
      <c r="L83" s="137"/>
    </row>
    <row r="84" spans="1:12" ht="12.75">
      <c r="A84" s="136"/>
      <c r="B84" s="136"/>
      <c r="C84" s="136">
        <v>4210</v>
      </c>
      <c r="D84" s="136" t="s">
        <v>279</v>
      </c>
      <c r="E84" s="137">
        <v>9000</v>
      </c>
      <c r="F84" s="137">
        <v>9000</v>
      </c>
      <c r="G84" s="137"/>
      <c r="H84" s="137"/>
      <c r="I84" s="137"/>
      <c r="J84" s="137"/>
      <c r="K84" s="137"/>
      <c r="L84" s="137"/>
    </row>
    <row r="85" spans="1:12" ht="12.75">
      <c r="A85" s="136"/>
      <c r="B85" s="136"/>
      <c r="C85" s="136">
        <v>4300</v>
      </c>
      <c r="D85" s="136" t="s">
        <v>282</v>
      </c>
      <c r="E85" s="137">
        <v>30000</v>
      </c>
      <c r="F85" s="137">
        <v>30000</v>
      </c>
      <c r="G85" s="137"/>
      <c r="H85" s="137"/>
      <c r="I85" s="137"/>
      <c r="J85" s="137"/>
      <c r="K85" s="137"/>
      <c r="L85" s="137"/>
    </row>
    <row r="86" spans="1:12" ht="12.75">
      <c r="A86" s="136"/>
      <c r="B86" s="136"/>
      <c r="C86" s="136">
        <v>4430</v>
      </c>
      <c r="D86" s="136" t="s">
        <v>293</v>
      </c>
      <c r="E86" s="137">
        <v>1500</v>
      </c>
      <c r="F86" s="137">
        <v>1500</v>
      </c>
      <c r="G86" s="137"/>
      <c r="H86" s="137"/>
      <c r="I86" s="137"/>
      <c r="J86" s="137"/>
      <c r="K86" s="137"/>
      <c r="L86" s="137"/>
    </row>
    <row r="87" spans="1:12" ht="12.75">
      <c r="A87" s="139"/>
      <c r="B87" s="138">
        <v>75095</v>
      </c>
      <c r="C87" s="139"/>
      <c r="D87" s="139" t="s">
        <v>170</v>
      </c>
      <c r="E87" s="140">
        <f>SUM(E88:E93)</f>
        <v>12366</v>
      </c>
      <c r="F87" s="140">
        <f>SUM(F88:F93)</f>
        <v>12366</v>
      </c>
      <c r="G87" s="140">
        <f>SUM(G88:G94)</f>
        <v>8000</v>
      </c>
      <c r="H87" s="140">
        <f>SUM(H88:H93)</f>
        <v>1566</v>
      </c>
      <c r="I87" s="140"/>
      <c r="J87" s="140"/>
      <c r="K87" s="140"/>
      <c r="L87" s="140"/>
    </row>
    <row r="88" spans="1:12" ht="25.5">
      <c r="A88" s="136"/>
      <c r="B88" s="136"/>
      <c r="C88" s="136">
        <v>4010</v>
      </c>
      <c r="D88" s="136" t="s">
        <v>274</v>
      </c>
      <c r="E88" s="137">
        <v>8000</v>
      </c>
      <c r="F88" s="137">
        <v>8000</v>
      </c>
      <c r="G88" s="137">
        <v>8000</v>
      </c>
      <c r="H88" s="137"/>
      <c r="I88" s="137"/>
      <c r="J88" s="137"/>
      <c r="K88" s="137"/>
      <c r="L88" s="137"/>
    </row>
    <row r="89" spans="1:12" ht="12.75">
      <c r="A89" s="136"/>
      <c r="B89" s="136"/>
      <c r="C89" s="136">
        <v>4110</v>
      </c>
      <c r="D89" s="136" t="s">
        <v>276</v>
      </c>
      <c r="E89" s="137">
        <v>1370</v>
      </c>
      <c r="F89" s="137">
        <v>1370</v>
      </c>
      <c r="G89" s="137"/>
      <c r="H89" s="137">
        <v>1370</v>
      </c>
      <c r="I89" s="137"/>
      <c r="J89" s="137"/>
      <c r="K89" s="137"/>
      <c r="L89" s="137"/>
    </row>
    <row r="90" spans="1:12" ht="12.75">
      <c r="A90" s="136"/>
      <c r="B90" s="136"/>
      <c r="C90" s="136">
        <v>4120</v>
      </c>
      <c r="D90" s="136" t="s">
        <v>277</v>
      </c>
      <c r="E90" s="137">
        <v>196</v>
      </c>
      <c r="F90" s="137">
        <v>196</v>
      </c>
      <c r="G90" s="137"/>
      <c r="H90" s="137">
        <v>196</v>
      </c>
      <c r="I90" s="137"/>
      <c r="J90" s="137"/>
      <c r="K90" s="137"/>
      <c r="L90" s="137"/>
    </row>
    <row r="91" spans="1:12" ht="12.75">
      <c r="A91" s="136"/>
      <c r="B91" s="136"/>
      <c r="C91" s="136">
        <v>4210</v>
      </c>
      <c r="D91" s="136" t="s">
        <v>279</v>
      </c>
      <c r="E91" s="137">
        <v>1000</v>
      </c>
      <c r="F91" s="137">
        <v>1000</v>
      </c>
      <c r="G91" s="137"/>
      <c r="H91" s="137"/>
      <c r="I91" s="137"/>
      <c r="J91" s="137"/>
      <c r="K91" s="137"/>
      <c r="L91" s="137"/>
    </row>
    <row r="92" spans="1:12" ht="12.75">
      <c r="A92" s="136"/>
      <c r="B92" s="136"/>
      <c r="C92" s="136">
        <v>4300</v>
      </c>
      <c r="D92" s="136" t="s">
        <v>282</v>
      </c>
      <c r="E92" s="137">
        <v>300</v>
      </c>
      <c r="F92" s="137">
        <v>300</v>
      </c>
      <c r="G92" s="137"/>
      <c r="H92" s="137"/>
      <c r="I92" s="137"/>
      <c r="J92" s="137"/>
      <c r="K92" s="137"/>
      <c r="L92" s="137"/>
    </row>
    <row r="93" spans="1:12" ht="12.75">
      <c r="A93" s="136"/>
      <c r="B93" s="136"/>
      <c r="C93" s="136">
        <v>4430</v>
      </c>
      <c r="D93" s="136" t="s">
        <v>293</v>
      </c>
      <c r="E93" s="137">
        <v>1500</v>
      </c>
      <c r="F93" s="137">
        <v>1500</v>
      </c>
      <c r="G93" s="137"/>
      <c r="H93" s="137"/>
      <c r="I93" s="137"/>
      <c r="J93" s="137"/>
      <c r="K93" s="137"/>
      <c r="L93" s="137"/>
    </row>
    <row r="94" spans="1:12" ht="63">
      <c r="A94" s="132">
        <v>751</v>
      </c>
      <c r="B94" s="132"/>
      <c r="C94" s="133"/>
      <c r="D94" s="133" t="s">
        <v>296</v>
      </c>
      <c r="E94" s="134">
        <f>SUM(E95)</f>
        <v>1418</v>
      </c>
      <c r="F94" s="134">
        <f>SUM(F95)</f>
        <v>1418</v>
      </c>
      <c r="G94" s="134"/>
      <c r="H94" s="134"/>
      <c r="I94" s="134"/>
      <c r="J94" s="134"/>
      <c r="K94" s="134"/>
      <c r="L94" s="134"/>
    </row>
    <row r="95" spans="1:12" ht="38.25">
      <c r="A95" s="138"/>
      <c r="B95" s="138">
        <v>75101</v>
      </c>
      <c r="C95" s="139"/>
      <c r="D95" s="139" t="s">
        <v>297</v>
      </c>
      <c r="E95" s="140">
        <v>1418</v>
      </c>
      <c r="F95" s="140">
        <v>1418</v>
      </c>
      <c r="G95" s="140"/>
      <c r="H95" s="140"/>
      <c r="I95" s="140"/>
      <c r="J95" s="140"/>
      <c r="K95" s="140"/>
      <c r="L95" s="140"/>
    </row>
    <row r="96" spans="1:12" ht="12.75">
      <c r="A96" s="135"/>
      <c r="B96" s="135"/>
      <c r="C96" s="136">
        <v>4170</v>
      </c>
      <c r="D96" s="136" t="s">
        <v>278</v>
      </c>
      <c r="E96" s="137">
        <v>1418</v>
      </c>
      <c r="F96" s="137">
        <v>1418</v>
      </c>
      <c r="G96" s="137"/>
      <c r="H96" s="137"/>
      <c r="I96" s="137"/>
      <c r="J96" s="137"/>
      <c r="K96" s="137"/>
      <c r="L96" s="137"/>
    </row>
    <row r="97" spans="1:12" ht="31.5">
      <c r="A97" s="132">
        <v>754</v>
      </c>
      <c r="B97" s="132"/>
      <c r="C97" s="133"/>
      <c r="D97" s="133" t="s">
        <v>298</v>
      </c>
      <c r="E97" s="134">
        <f>SUM(E98+E106+E108)</f>
        <v>92000</v>
      </c>
      <c r="F97" s="134">
        <f>SUM(F98+F106+F108)</f>
        <v>92000</v>
      </c>
      <c r="G97" s="134"/>
      <c r="H97" s="134"/>
      <c r="I97" s="134"/>
      <c r="J97" s="134"/>
      <c r="K97" s="134"/>
      <c r="L97" s="134"/>
    </row>
    <row r="98" spans="1:12" ht="12.75">
      <c r="A98" s="138"/>
      <c r="B98" s="138">
        <v>75412</v>
      </c>
      <c r="C98" s="139"/>
      <c r="D98" s="139" t="s">
        <v>299</v>
      </c>
      <c r="E98" s="140">
        <f>SUM(E99:E105)</f>
        <v>91500</v>
      </c>
      <c r="F98" s="140">
        <f>SUM(F99:F105)</f>
        <v>91500</v>
      </c>
      <c r="G98" s="140"/>
      <c r="H98" s="140"/>
      <c r="I98" s="140"/>
      <c r="J98" s="140"/>
      <c r="K98" s="140"/>
      <c r="L98" s="140"/>
    </row>
    <row r="99" spans="1:12" ht="25.5">
      <c r="A99" s="135"/>
      <c r="B99" s="135"/>
      <c r="C99" s="136">
        <v>3030</v>
      </c>
      <c r="D99" s="136" t="s">
        <v>291</v>
      </c>
      <c r="E99" s="137">
        <v>3600</v>
      </c>
      <c r="F99" s="137">
        <v>3600</v>
      </c>
      <c r="G99" s="137"/>
      <c r="H99" s="137"/>
      <c r="I99" s="137"/>
      <c r="J99" s="137"/>
      <c r="K99" s="137"/>
      <c r="L99" s="137"/>
    </row>
    <row r="100" spans="1:12" ht="12.75">
      <c r="A100" s="135"/>
      <c r="B100" s="135"/>
      <c r="C100" s="136">
        <v>4170</v>
      </c>
      <c r="D100" s="136" t="s">
        <v>278</v>
      </c>
      <c r="E100" s="137">
        <v>14800</v>
      </c>
      <c r="F100" s="137">
        <v>14800</v>
      </c>
      <c r="G100" s="137"/>
      <c r="H100" s="137"/>
      <c r="I100" s="137"/>
      <c r="J100" s="137"/>
      <c r="K100" s="137"/>
      <c r="L100" s="137"/>
    </row>
    <row r="101" spans="1:12" ht="12.75">
      <c r="A101" s="135"/>
      <c r="B101" s="135"/>
      <c r="C101" s="136">
        <v>4210</v>
      </c>
      <c r="D101" s="136" t="s">
        <v>279</v>
      </c>
      <c r="E101" s="137">
        <v>43000</v>
      </c>
      <c r="F101" s="137">
        <v>43000</v>
      </c>
      <c r="G101" s="137"/>
      <c r="H101" s="137"/>
      <c r="I101" s="137"/>
      <c r="J101" s="137"/>
      <c r="K101" s="137"/>
      <c r="L101" s="137"/>
    </row>
    <row r="102" spans="1:12" ht="12.75">
      <c r="A102" s="135"/>
      <c r="B102" s="135"/>
      <c r="C102" s="136">
        <v>4260</v>
      </c>
      <c r="D102" s="136" t="s">
        <v>280</v>
      </c>
      <c r="E102" s="137">
        <v>12000</v>
      </c>
      <c r="F102" s="137">
        <v>12000</v>
      </c>
      <c r="G102" s="137"/>
      <c r="H102" s="137"/>
      <c r="I102" s="137"/>
      <c r="J102" s="137"/>
      <c r="K102" s="137"/>
      <c r="L102" s="137"/>
    </row>
    <row r="103" spans="1:12" ht="12.75">
      <c r="A103" s="135"/>
      <c r="B103" s="135"/>
      <c r="C103" s="136">
        <v>4270</v>
      </c>
      <c r="D103" s="136" t="s">
        <v>281</v>
      </c>
      <c r="E103" s="137">
        <v>1170</v>
      </c>
      <c r="F103" s="137">
        <v>1170</v>
      </c>
      <c r="G103" s="137"/>
      <c r="H103" s="137"/>
      <c r="I103" s="137"/>
      <c r="J103" s="137"/>
      <c r="K103" s="137"/>
      <c r="L103" s="137"/>
    </row>
    <row r="104" spans="1:12" ht="12.75">
      <c r="A104" s="135"/>
      <c r="B104" s="135"/>
      <c r="C104" s="136">
        <v>4300</v>
      </c>
      <c r="D104" s="136" t="s">
        <v>282</v>
      </c>
      <c r="E104" s="137">
        <v>2000</v>
      </c>
      <c r="F104" s="137">
        <v>2000</v>
      </c>
      <c r="G104" s="137"/>
      <c r="H104" s="137"/>
      <c r="I104" s="137"/>
      <c r="J104" s="137"/>
      <c r="K104" s="137"/>
      <c r="L104" s="137"/>
    </row>
    <row r="105" spans="1:12" ht="12.75">
      <c r="A105" s="135"/>
      <c r="B105" s="135"/>
      <c r="C105" s="136">
        <v>4430</v>
      </c>
      <c r="D105" s="136" t="s">
        <v>293</v>
      </c>
      <c r="E105" s="137">
        <v>14930</v>
      </c>
      <c r="F105" s="137">
        <v>14930</v>
      </c>
      <c r="G105" s="137"/>
      <c r="H105" s="137"/>
      <c r="I105" s="137"/>
      <c r="J105" s="137"/>
      <c r="K105" s="137"/>
      <c r="L105" s="137"/>
    </row>
    <row r="106" spans="1:12" ht="12.75">
      <c r="A106" s="138"/>
      <c r="B106" s="138">
        <v>75414</v>
      </c>
      <c r="C106" s="139"/>
      <c r="D106" s="139" t="s">
        <v>300</v>
      </c>
      <c r="E106" s="140">
        <v>300</v>
      </c>
      <c r="F106" s="140">
        <v>300</v>
      </c>
      <c r="G106" s="140"/>
      <c r="H106" s="140"/>
      <c r="I106" s="140"/>
      <c r="J106" s="140"/>
      <c r="K106" s="140"/>
      <c r="L106" s="140"/>
    </row>
    <row r="107" spans="1:12" ht="12.75">
      <c r="A107" s="135"/>
      <c r="B107" s="135"/>
      <c r="C107" s="136">
        <v>4210</v>
      </c>
      <c r="D107" s="136" t="s">
        <v>279</v>
      </c>
      <c r="E107" s="137">
        <v>300</v>
      </c>
      <c r="F107" s="137">
        <v>300</v>
      </c>
      <c r="G107" s="137"/>
      <c r="H107" s="137"/>
      <c r="I107" s="137"/>
      <c r="J107" s="137"/>
      <c r="K107" s="137"/>
      <c r="L107" s="137"/>
    </row>
    <row r="108" spans="1:12" ht="12.75">
      <c r="A108" s="138"/>
      <c r="B108" s="138">
        <v>75414</v>
      </c>
      <c r="C108" s="139"/>
      <c r="D108" s="139" t="s">
        <v>301</v>
      </c>
      <c r="E108" s="140">
        <v>200</v>
      </c>
      <c r="F108" s="140">
        <v>200</v>
      </c>
      <c r="G108" s="140"/>
      <c r="H108" s="140"/>
      <c r="I108" s="140"/>
      <c r="J108" s="140"/>
      <c r="K108" s="140"/>
      <c r="L108" s="140"/>
    </row>
    <row r="109" spans="1:12" ht="12.75">
      <c r="A109" s="135"/>
      <c r="B109" s="135"/>
      <c r="C109" s="136">
        <v>4300</v>
      </c>
      <c r="D109" s="136" t="s">
        <v>282</v>
      </c>
      <c r="E109" s="137">
        <v>200</v>
      </c>
      <c r="F109" s="137">
        <v>200</v>
      </c>
      <c r="G109" s="137"/>
      <c r="H109" s="137"/>
      <c r="I109" s="137"/>
      <c r="J109" s="137"/>
      <c r="K109" s="137"/>
      <c r="L109" s="137"/>
    </row>
    <row r="110" spans="1:12" ht="78.75">
      <c r="A110" s="132">
        <v>756</v>
      </c>
      <c r="B110" s="132"/>
      <c r="C110" s="133"/>
      <c r="D110" s="133" t="s">
        <v>302</v>
      </c>
      <c r="E110" s="134">
        <f>SUM(E111)</f>
        <v>76392</v>
      </c>
      <c r="F110" s="134">
        <f>SUM(F112:F113:F114)</f>
        <v>76392</v>
      </c>
      <c r="G110" s="134"/>
      <c r="H110" s="134"/>
      <c r="I110" s="134"/>
      <c r="J110" s="134"/>
      <c r="K110" s="134"/>
      <c r="L110" s="134"/>
    </row>
    <row r="111" spans="1:12" ht="38.25">
      <c r="A111" s="138"/>
      <c r="B111" s="138">
        <v>75647</v>
      </c>
      <c r="C111" s="139"/>
      <c r="D111" s="139" t="s">
        <v>303</v>
      </c>
      <c r="E111" s="140">
        <f>SUM(E112:E113:E114)</f>
        <v>76392</v>
      </c>
      <c r="F111" s="140">
        <f>SUM(F113:F114)</f>
        <v>39000</v>
      </c>
      <c r="G111" s="140"/>
      <c r="H111" s="140"/>
      <c r="I111" s="140"/>
      <c r="J111" s="140"/>
      <c r="K111" s="140"/>
      <c r="L111" s="140"/>
    </row>
    <row r="112" spans="1:12" ht="25.5">
      <c r="A112" s="138"/>
      <c r="B112" s="138"/>
      <c r="C112" s="136">
        <v>3030</v>
      </c>
      <c r="D112" s="136" t="s">
        <v>291</v>
      </c>
      <c r="E112" s="140">
        <v>37392</v>
      </c>
      <c r="F112" s="137">
        <v>37392</v>
      </c>
      <c r="G112" s="140"/>
      <c r="H112" s="140"/>
      <c r="I112" s="140"/>
      <c r="J112" s="140"/>
      <c r="K112" s="140"/>
      <c r="L112" s="140"/>
    </row>
    <row r="113" spans="1:12" ht="25.5">
      <c r="A113" s="135"/>
      <c r="B113" s="135"/>
      <c r="C113" s="136">
        <v>4100</v>
      </c>
      <c r="D113" s="136" t="s">
        <v>304</v>
      </c>
      <c r="E113" s="137">
        <v>36000</v>
      </c>
      <c r="F113" s="137">
        <v>36000</v>
      </c>
      <c r="G113" s="137"/>
      <c r="H113" s="137"/>
      <c r="I113" s="137"/>
      <c r="J113" s="137"/>
      <c r="K113" s="137"/>
      <c r="L113" s="137"/>
    </row>
    <row r="114" spans="1:12" ht="12.75">
      <c r="A114" s="135"/>
      <c r="B114" s="135"/>
      <c r="C114" s="136">
        <v>4210</v>
      </c>
      <c r="D114" s="136" t="s">
        <v>279</v>
      </c>
      <c r="E114" s="137">
        <v>3000</v>
      </c>
      <c r="F114" s="137">
        <v>3000</v>
      </c>
      <c r="G114" s="137"/>
      <c r="H114" s="137"/>
      <c r="I114" s="137"/>
      <c r="J114" s="137"/>
      <c r="K114" s="137"/>
      <c r="L114" s="137"/>
    </row>
    <row r="115" spans="1:12" ht="15.75">
      <c r="A115" s="132">
        <v>757</v>
      </c>
      <c r="B115" s="132"/>
      <c r="C115" s="133"/>
      <c r="D115" s="133" t="s">
        <v>305</v>
      </c>
      <c r="E115" s="134">
        <f>SUM(E116)</f>
        <v>300000</v>
      </c>
      <c r="F115" s="134">
        <f>SUM(F116)</f>
        <v>300000</v>
      </c>
      <c r="G115" s="134"/>
      <c r="H115" s="134"/>
      <c r="I115" s="134"/>
      <c r="J115" s="134">
        <f>SUM(J116)</f>
        <v>300000</v>
      </c>
      <c r="K115" s="134"/>
      <c r="L115" s="134"/>
    </row>
    <row r="116" spans="1:12" ht="38.25">
      <c r="A116" s="138"/>
      <c r="B116" s="138">
        <v>75702</v>
      </c>
      <c r="C116" s="139"/>
      <c r="D116" s="139" t="s">
        <v>306</v>
      </c>
      <c r="E116" s="140">
        <f>SUM(E117:E117)</f>
        <v>300000</v>
      </c>
      <c r="F116" s="140">
        <f>SUM(F117:F117)</f>
        <v>300000</v>
      </c>
      <c r="G116" s="140"/>
      <c r="H116" s="140"/>
      <c r="I116" s="140"/>
      <c r="J116" s="140">
        <f>SUM(J117:J117)</f>
        <v>300000</v>
      </c>
      <c r="K116" s="140"/>
      <c r="L116" s="140"/>
    </row>
    <row r="117" spans="1:12" ht="51">
      <c r="A117" s="135"/>
      <c r="B117" s="135"/>
      <c r="C117" s="136">
        <v>8070</v>
      </c>
      <c r="D117" s="136" t="s">
        <v>307</v>
      </c>
      <c r="E117" s="137">
        <v>300000</v>
      </c>
      <c r="F117" s="137">
        <v>300000</v>
      </c>
      <c r="G117" s="137"/>
      <c r="H117" s="137"/>
      <c r="I117" s="137"/>
      <c r="J117" s="137">
        <v>300000</v>
      </c>
      <c r="K117" s="137"/>
      <c r="L117" s="137"/>
    </row>
    <row r="118" spans="1:12" ht="15.75">
      <c r="A118" s="132">
        <v>758</v>
      </c>
      <c r="B118" s="132"/>
      <c r="C118" s="133"/>
      <c r="D118" s="133" t="s">
        <v>195</v>
      </c>
      <c r="E118" s="134">
        <f>SUM(E119)</f>
        <v>200000</v>
      </c>
      <c r="F118" s="134">
        <f>SUM(F119)</f>
        <v>200000</v>
      </c>
      <c r="G118" s="134"/>
      <c r="H118" s="134"/>
      <c r="I118" s="134"/>
      <c r="J118" s="134"/>
      <c r="K118" s="134"/>
      <c r="L118" s="134"/>
    </row>
    <row r="119" spans="1:12" ht="15.75">
      <c r="A119" s="138"/>
      <c r="B119" s="138">
        <v>75818</v>
      </c>
      <c r="C119" s="139"/>
      <c r="D119" s="139" t="s">
        <v>308</v>
      </c>
      <c r="E119" s="175">
        <f>SUM(E120,E121)</f>
        <v>200000</v>
      </c>
      <c r="F119" s="175">
        <f>SUM(F120,F121)</f>
        <v>200000</v>
      </c>
      <c r="G119" s="140"/>
      <c r="H119" s="140"/>
      <c r="I119" s="140"/>
      <c r="J119" s="140"/>
      <c r="K119" s="140"/>
      <c r="L119" s="140"/>
    </row>
    <row r="120" spans="1:12" ht="12.75">
      <c r="A120" s="135"/>
      <c r="B120" s="135"/>
      <c r="C120" s="136">
        <v>4810</v>
      </c>
      <c r="D120" s="136" t="s">
        <v>354</v>
      </c>
      <c r="E120" s="137">
        <v>160000</v>
      </c>
      <c r="F120" s="137">
        <v>160000</v>
      </c>
      <c r="G120" s="137"/>
      <c r="H120" s="137"/>
      <c r="I120" s="137"/>
      <c r="J120" s="137"/>
      <c r="K120" s="137"/>
      <c r="L120" s="137"/>
    </row>
    <row r="121" spans="1:12" ht="25.5">
      <c r="A121" s="135"/>
      <c r="B121" s="135"/>
      <c r="C121" s="136">
        <v>4810</v>
      </c>
      <c r="D121" s="136" t="s">
        <v>355</v>
      </c>
      <c r="E121" s="137">
        <v>40000</v>
      </c>
      <c r="F121" s="137">
        <v>40000</v>
      </c>
      <c r="G121" s="137"/>
      <c r="H121" s="137"/>
      <c r="I121" s="137"/>
      <c r="J121" s="137"/>
      <c r="K121" s="137"/>
      <c r="L121" s="137"/>
    </row>
    <row r="122" spans="1:12" ht="15.75">
      <c r="A122" s="132">
        <v>801</v>
      </c>
      <c r="B122" s="132"/>
      <c r="C122" s="133"/>
      <c r="D122" s="133" t="s">
        <v>201</v>
      </c>
      <c r="E122" s="134">
        <f>SUM(E123+E138+E148+E163+E176+E187+E189+E191+E193)</f>
        <v>7395177</v>
      </c>
      <c r="F122" s="134">
        <f>SUM(F123+F138+F148+F163+F176+F187+F189+F191+F193)</f>
        <v>6945177</v>
      </c>
      <c r="G122" s="134">
        <f>SUM(G123+G138+G148+G163+G176)</f>
        <v>4394442</v>
      </c>
      <c r="H122" s="134">
        <f>SUM(H123+H138+H148+H163+H176)</f>
        <v>1033800</v>
      </c>
      <c r="I122" s="134"/>
      <c r="J122" s="134"/>
      <c r="K122" s="134"/>
      <c r="L122" s="134">
        <v>450000</v>
      </c>
    </row>
    <row r="123" spans="1:12" ht="12.75">
      <c r="A123" s="138"/>
      <c r="B123" s="138">
        <v>80101</v>
      </c>
      <c r="C123" s="139"/>
      <c r="D123" s="139" t="s">
        <v>309</v>
      </c>
      <c r="E123" s="140">
        <f>SUM(E124:E137)</f>
        <v>4158002</v>
      </c>
      <c r="F123" s="140">
        <f>SUM(F124:F137)</f>
        <v>3908002</v>
      </c>
      <c r="G123" s="140">
        <f>SUM(G124:G136)</f>
        <v>2573642</v>
      </c>
      <c r="H123" s="140">
        <f>SUM(H124:H136)</f>
        <v>644000</v>
      </c>
      <c r="I123" s="140"/>
      <c r="J123" s="140"/>
      <c r="K123" s="140"/>
      <c r="L123" s="140">
        <f>SUM(L124:L137)</f>
        <v>250000</v>
      </c>
    </row>
    <row r="124" spans="1:12" ht="25.5">
      <c r="A124" s="135"/>
      <c r="B124" s="135"/>
      <c r="C124" s="136">
        <v>3020</v>
      </c>
      <c r="D124" s="136" t="s">
        <v>273</v>
      </c>
      <c r="E124" s="137">
        <v>220000</v>
      </c>
      <c r="F124" s="137">
        <v>220000</v>
      </c>
      <c r="G124" s="137"/>
      <c r="H124" s="137"/>
      <c r="I124" s="137"/>
      <c r="J124" s="137"/>
      <c r="K124" s="137"/>
      <c r="L124" s="137"/>
    </row>
    <row r="125" spans="1:12" ht="25.5">
      <c r="A125" s="135"/>
      <c r="B125" s="135"/>
      <c r="C125" s="136">
        <v>4010</v>
      </c>
      <c r="D125" s="136" t="s">
        <v>274</v>
      </c>
      <c r="E125" s="137">
        <v>2339642</v>
      </c>
      <c r="F125" s="137">
        <v>2339642</v>
      </c>
      <c r="G125" s="137">
        <v>2339642</v>
      </c>
      <c r="H125" s="137"/>
      <c r="I125" s="137"/>
      <c r="J125" s="137"/>
      <c r="K125" s="137"/>
      <c r="L125" s="137"/>
    </row>
    <row r="126" spans="1:12" ht="12.75">
      <c r="A126" s="135"/>
      <c r="B126" s="135"/>
      <c r="C126" s="136">
        <v>4040</v>
      </c>
      <c r="D126" s="136" t="s">
        <v>275</v>
      </c>
      <c r="E126" s="137">
        <v>234000</v>
      </c>
      <c r="F126" s="137">
        <v>234000</v>
      </c>
      <c r="G126" s="137">
        <v>234000</v>
      </c>
      <c r="H126" s="137"/>
      <c r="I126" s="137"/>
      <c r="J126" s="137"/>
      <c r="K126" s="137"/>
      <c r="L126" s="137"/>
    </row>
    <row r="127" spans="1:12" ht="12.75">
      <c r="A127" s="135"/>
      <c r="B127" s="135"/>
      <c r="C127" s="136">
        <v>4110</v>
      </c>
      <c r="D127" s="136" t="s">
        <v>276</v>
      </c>
      <c r="E127" s="137">
        <v>544000</v>
      </c>
      <c r="F127" s="137">
        <v>544000</v>
      </c>
      <c r="G127" s="137"/>
      <c r="H127" s="137">
        <v>544000</v>
      </c>
      <c r="I127" s="137"/>
      <c r="J127" s="137"/>
      <c r="K127" s="137"/>
      <c r="L127" s="137"/>
    </row>
    <row r="128" spans="1:12" ht="12.75">
      <c r="A128" s="135"/>
      <c r="B128" s="135"/>
      <c r="C128" s="136">
        <v>4120</v>
      </c>
      <c r="D128" s="136" t="s">
        <v>277</v>
      </c>
      <c r="E128" s="137">
        <v>100000</v>
      </c>
      <c r="F128" s="137">
        <v>100000</v>
      </c>
      <c r="G128" s="137"/>
      <c r="H128" s="137">
        <v>100000</v>
      </c>
      <c r="I128" s="137"/>
      <c r="J128" s="137"/>
      <c r="K128" s="137"/>
      <c r="L128" s="137"/>
    </row>
    <row r="129" spans="1:12" ht="12.75">
      <c r="A129" s="135"/>
      <c r="B129" s="135"/>
      <c r="C129" s="136">
        <v>4170</v>
      </c>
      <c r="D129" s="136" t="s">
        <v>278</v>
      </c>
      <c r="E129" s="137">
        <v>13000</v>
      </c>
      <c r="F129" s="137">
        <v>13000</v>
      </c>
      <c r="G129" s="137"/>
      <c r="H129" s="137"/>
      <c r="I129" s="137"/>
      <c r="J129" s="137"/>
      <c r="K129" s="137"/>
      <c r="L129" s="137"/>
    </row>
    <row r="130" spans="1:12" ht="12.75">
      <c r="A130" s="135"/>
      <c r="B130" s="135"/>
      <c r="C130" s="136">
        <v>4210</v>
      </c>
      <c r="D130" s="136" t="s">
        <v>279</v>
      </c>
      <c r="E130" s="137">
        <v>128000</v>
      </c>
      <c r="F130" s="137">
        <v>128000</v>
      </c>
      <c r="G130" s="137"/>
      <c r="H130" s="137"/>
      <c r="I130" s="137"/>
      <c r="J130" s="137"/>
      <c r="K130" s="137"/>
      <c r="L130" s="137"/>
    </row>
    <row r="131" spans="1:12" ht="25.5">
      <c r="A131" s="135"/>
      <c r="B131" s="135"/>
      <c r="C131" s="136">
        <v>4240</v>
      </c>
      <c r="D131" s="136" t="s">
        <v>351</v>
      </c>
      <c r="E131" s="137">
        <v>7900</v>
      </c>
      <c r="F131" s="137">
        <v>7900</v>
      </c>
      <c r="G131" s="137"/>
      <c r="H131" s="137"/>
      <c r="I131" s="137"/>
      <c r="J131" s="137"/>
      <c r="K131" s="137"/>
      <c r="L131" s="137"/>
    </row>
    <row r="132" spans="1:12" ht="12.75">
      <c r="A132" s="135"/>
      <c r="B132" s="135"/>
      <c r="C132" s="136">
        <v>4260</v>
      </c>
      <c r="D132" s="136" t="s">
        <v>280</v>
      </c>
      <c r="E132" s="137">
        <v>59000</v>
      </c>
      <c r="F132" s="137">
        <v>59000</v>
      </c>
      <c r="G132" s="137"/>
      <c r="H132" s="137"/>
      <c r="I132" s="137"/>
      <c r="J132" s="137"/>
      <c r="K132" s="137"/>
      <c r="L132" s="137"/>
    </row>
    <row r="133" spans="1:12" ht="12.75">
      <c r="A133" s="135"/>
      <c r="B133" s="135"/>
      <c r="C133" s="136">
        <v>4300</v>
      </c>
      <c r="D133" s="136" t="s">
        <v>282</v>
      </c>
      <c r="E133" s="137">
        <v>58000</v>
      </c>
      <c r="F133" s="137">
        <v>58000</v>
      </c>
      <c r="G133" s="137"/>
      <c r="H133" s="137"/>
      <c r="I133" s="137"/>
      <c r="J133" s="137"/>
      <c r="K133" s="137"/>
      <c r="L133" s="137"/>
    </row>
    <row r="134" spans="1:12" ht="12.75">
      <c r="A134" s="135"/>
      <c r="B134" s="135"/>
      <c r="C134" s="136">
        <v>4410</v>
      </c>
      <c r="D134" s="136" t="s">
        <v>283</v>
      </c>
      <c r="E134" s="137">
        <v>5900</v>
      </c>
      <c r="F134" s="137">
        <v>5900</v>
      </c>
      <c r="G134" s="137"/>
      <c r="H134" s="137"/>
      <c r="I134" s="137"/>
      <c r="J134" s="137"/>
      <c r="K134" s="137"/>
      <c r="L134" s="137"/>
    </row>
    <row r="135" spans="1:12" ht="12.75">
      <c r="A135" s="135"/>
      <c r="B135" s="135"/>
      <c r="C135" s="136">
        <v>4430</v>
      </c>
      <c r="D135" s="136" t="s">
        <v>293</v>
      </c>
      <c r="E135" s="137">
        <v>3500</v>
      </c>
      <c r="F135" s="137">
        <v>3500</v>
      </c>
      <c r="G135" s="137"/>
      <c r="H135" s="137"/>
      <c r="I135" s="137"/>
      <c r="J135" s="137"/>
      <c r="K135" s="137"/>
      <c r="L135" s="137"/>
    </row>
    <row r="136" spans="1:12" ht="25.5">
      <c r="A136" s="135"/>
      <c r="B136" s="135"/>
      <c r="C136" s="136">
        <v>4440</v>
      </c>
      <c r="D136" s="136" t="s">
        <v>284</v>
      </c>
      <c r="E136" s="137">
        <v>195060</v>
      </c>
      <c r="F136" s="137">
        <v>195060</v>
      </c>
      <c r="G136" s="137"/>
      <c r="H136" s="137"/>
      <c r="I136" s="137"/>
      <c r="J136" s="137"/>
      <c r="K136" s="137"/>
      <c r="L136" s="137"/>
    </row>
    <row r="137" spans="1:12" ht="12.75">
      <c r="A137" s="135"/>
      <c r="B137" s="135"/>
      <c r="C137" s="136">
        <v>6050</v>
      </c>
      <c r="D137" s="136" t="s">
        <v>267</v>
      </c>
      <c r="E137" s="137">
        <v>250000</v>
      </c>
      <c r="F137" s="137"/>
      <c r="G137" s="137"/>
      <c r="H137" s="137"/>
      <c r="I137" s="137"/>
      <c r="J137" s="137"/>
      <c r="K137" s="137"/>
      <c r="L137" s="137">
        <v>250000</v>
      </c>
    </row>
    <row r="138" spans="1:12" ht="25.5">
      <c r="A138" s="138"/>
      <c r="B138" s="138">
        <v>80103</v>
      </c>
      <c r="C138" s="139"/>
      <c r="D138" s="139" t="s">
        <v>311</v>
      </c>
      <c r="E138" s="140">
        <f>SUM(E139:E147)</f>
        <v>138297</v>
      </c>
      <c r="F138" s="140">
        <f>SUM(F139:F147)</f>
        <v>138297</v>
      </c>
      <c r="G138" s="140">
        <f>SUM(G139:G147)</f>
        <v>94800</v>
      </c>
      <c r="H138" s="140">
        <f>SUM(H139:H147)</f>
        <v>18800</v>
      </c>
      <c r="I138" s="140"/>
      <c r="J138" s="140"/>
      <c r="K138" s="140"/>
      <c r="L138" s="140"/>
    </row>
    <row r="139" spans="1:12" ht="25.5">
      <c r="A139" s="135"/>
      <c r="B139" s="135"/>
      <c r="C139" s="136">
        <v>3020</v>
      </c>
      <c r="D139" s="136" t="s">
        <v>273</v>
      </c>
      <c r="E139" s="137">
        <v>10600</v>
      </c>
      <c r="F139" s="137">
        <v>10600</v>
      </c>
      <c r="G139" s="137"/>
      <c r="H139" s="137"/>
      <c r="I139" s="137"/>
      <c r="J139" s="137"/>
      <c r="K139" s="137"/>
      <c r="L139" s="137"/>
    </row>
    <row r="140" spans="1:12" ht="25.5">
      <c r="A140" s="135"/>
      <c r="B140" s="135"/>
      <c r="C140" s="136">
        <v>4010</v>
      </c>
      <c r="D140" s="136" t="s">
        <v>274</v>
      </c>
      <c r="E140" s="137">
        <v>88600</v>
      </c>
      <c r="F140" s="137">
        <v>88600</v>
      </c>
      <c r="G140" s="137">
        <v>88600</v>
      </c>
      <c r="H140" s="137"/>
      <c r="I140" s="137"/>
      <c r="J140" s="137"/>
      <c r="K140" s="137"/>
      <c r="L140" s="137"/>
    </row>
    <row r="141" spans="1:12" ht="12.75">
      <c r="A141" s="135"/>
      <c r="B141" s="135"/>
      <c r="C141" s="136">
        <v>4040</v>
      </c>
      <c r="D141" s="136" t="s">
        <v>275</v>
      </c>
      <c r="E141" s="137">
        <v>6200</v>
      </c>
      <c r="F141" s="137">
        <v>6200</v>
      </c>
      <c r="G141" s="137">
        <v>6200</v>
      </c>
      <c r="H141" s="137"/>
      <c r="I141" s="137"/>
      <c r="J141" s="137"/>
      <c r="K141" s="137"/>
      <c r="L141" s="137"/>
    </row>
    <row r="142" spans="1:12" ht="12.75">
      <c r="A142" s="135"/>
      <c r="B142" s="135"/>
      <c r="C142" s="136">
        <v>4110</v>
      </c>
      <c r="D142" s="136" t="s">
        <v>276</v>
      </c>
      <c r="E142" s="137">
        <v>16400</v>
      </c>
      <c r="F142" s="137">
        <v>16400</v>
      </c>
      <c r="G142" s="137"/>
      <c r="H142" s="137">
        <v>16400</v>
      </c>
      <c r="I142" s="137"/>
      <c r="J142" s="137"/>
      <c r="K142" s="137"/>
      <c r="L142" s="137"/>
    </row>
    <row r="143" spans="1:12" ht="12.75">
      <c r="A143" s="135"/>
      <c r="B143" s="135"/>
      <c r="C143" s="136">
        <v>4120</v>
      </c>
      <c r="D143" s="136" t="s">
        <v>277</v>
      </c>
      <c r="E143" s="137">
        <v>2400</v>
      </c>
      <c r="F143" s="137">
        <v>2400</v>
      </c>
      <c r="G143" s="137"/>
      <c r="H143" s="137">
        <v>2400</v>
      </c>
      <c r="I143" s="137"/>
      <c r="J143" s="137"/>
      <c r="K143" s="137"/>
      <c r="L143" s="137"/>
    </row>
    <row r="144" spans="1:12" ht="12.75">
      <c r="A144" s="135"/>
      <c r="B144" s="135"/>
      <c r="C144" s="136">
        <v>4210</v>
      </c>
      <c r="D144" s="136" t="s">
        <v>279</v>
      </c>
      <c r="E144" s="137">
        <v>500</v>
      </c>
      <c r="F144" s="137">
        <v>500</v>
      </c>
      <c r="G144" s="137"/>
      <c r="H144" s="137"/>
      <c r="I144" s="137"/>
      <c r="J144" s="137"/>
      <c r="K144" s="137"/>
      <c r="L144" s="137"/>
    </row>
    <row r="145" spans="1:12" ht="25.5">
      <c r="A145" s="135"/>
      <c r="B145" s="135"/>
      <c r="C145" s="136">
        <v>4240</v>
      </c>
      <c r="D145" s="136" t="s">
        <v>310</v>
      </c>
      <c r="E145" s="137">
        <v>500</v>
      </c>
      <c r="F145" s="137">
        <v>500</v>
      </c>
      <c r="G145" s="137"/>
      <c r="H145" s="137"/>
      <c r="I145" s="137"/>
      <c r="J145" s="137"/>
      <c r="K145" s="137"/>
      <c r="L145" s="137"/>
    </row>
    <row r="146" spans="1:12" ht="12.75">
      <c r="A146" s="135"/>
      <c r="B146" s="135"/>
      <c r="C146" s="136">
        <v>4260</v>
      </c>
      <c r="D146" s="136" t="s">
        <v>280</v>
      </c>
      <c r="E146" s="137">
        <v>4000</v>
      </c>
      <c r="F146" s="137">
        <v>4000</v>
      </c>
      <c r="G146" s="137"/>
      <c r="H146" s="137"/>
      <c r="I146" s="137"/>
      <c r="J146" s="137"/>
      <c r="K146" s="137"/>
      <c r="L146" s="137"/>
    </row>
    <row r="147" spans="1:12" ht="25.5">
      <c r="A147" s="135"/>
      <c r="B147" s="135"/>
      <c r="C147" s="136">
        <v>4440</v>
      </c>
      <c r="D147" s="136" t="s">
        <v>284</v>
      </c>
      <c r="E147" s="137">
        <v>9097</v>
      </c>
      <c r="F147" s="137">
        <v>9097</v>
      </c>
      <c r="G147" s="137"/>
      <c r="H147" s="137"/>
      <c r="I147" s="137"/>
      <c r="J147" s="137"/>
      <c r="K147" s="137"/>
      <c r="L147" s="137"/>
    </row>
    <row r="148" spans="1:12" ht="12.75">
      <c r="A148" s="138"/>
      <c r="B148" s="138">
        <v>80104</v>
      </c>
      <c r="C148" s="139"/>
      <c r="D148" s="139" t="s">
        <v>202</v>
      </c>
      <c r="E148" s="140">
        <f>SUM(E149:E162)</f>
        <v>998052</v>
      </c>
      <c r="F148" s="140">
        <f>SUM(F149:F162)</f>
        <v>798052</v>
      </c>
      <c r="G148" s="140">
        <f>SUM(G149:G161)</f>
        <v>465000</v>
      </c>
      <c r="H148" s="140">
        <f>SUM(H149:H161)</f>
        <v>91400</v>
      </c>
      <c r="I148" s="140"/>
      <c r="J148" s="140"/>
      <c r="K148" s="140"/>
      <c r="L148" s="140">
        <v>200000</v>
      </c>
    </row>
    <row r="149" spans="1:12" ht="25.5">
      <c r="A149" s="135"/>
      <c r="B149" s="135"/>
      <c r="C149" s="136">
        <v>3020</v>
      </c>
      <c r="D149" s="136" t="s">
        <v>273</v>
      </c>
      <c r="E149" s="137">
        <v>24300</v>
      </c>
      <c r="F149" s="137">
        <v>24300</v>
      </c>
      <c r="G149" s="137"/>
      <c r="H149" s="137"/>
      <c r="I149" s="137"/>
      <c r="J149" s="137"/>
      <c r="K149" s="137"/>
      <c r="L149" s="137"/>
    </row>
    <row r="150" spans="1:12" ht="25.5">
      <c r="A150" s="135"/>
      <c r="B150" s="135"/>
      <c r="C150" s="136">
        <v>4010</v>
      </c>
      <c r="D150" s="136" t="s">
        <v>274</v>
      </c>
      <c r="E150" s="137">
        <v>420000</v>
      </c>
      <c r="F150" s="137">
        <v>420000</v>
      </c>
      <c r="G150" s="137">
        <v>420000</v>
      </c>
      <c r="H150" s="137"/>
      <c r="I150" s="137"/>
      <c r="J150" s="137"/>
      <c r="K150" s="137"/>
      <c r="L150" s="137"/>
    </row>
    <row r="151" spans="1:12" ht="12.75">
      <c r="A151" s="135"/>
      <c r="B151" s="135"/>
      <c r="C151" s="136">
        <v>4040</v>
      </c>
      <c r="D151" s="136" t="s">
        <v>275</v>
      </c>
      <c r="E151" s="137">
        <v>45000</v>
      </c>
      <c r="F151" s="137">
        <v>45000</v>
      </c>
      <c r="G151" s="137">
        <v>45000</v>
      </c>
      <c r="H151" s="137"/>
      <c r="I151" s="137"/>
      <c r="J151" s="137"/>
      <c r="K151" s="137"/>
      <c r="L151" s="137"/>
    </row>
    <row r="152" spans="1:12" ht="12.75">
      <c r="A152" s="135"/>
      <c r="B152" s="135"/>
      <c r="C152" s="136">
        <v>4110</v>
      </c>
      <c r="D152" s="136" t="s">
        <v>276</v>
      </c>
      <c r="E152" s="137">
        <v>80000</v>
      </c>
      <c r="F152" s="137">
        <v>80000</v>
      </c>
      <c r="G152" s="137"/>
      <c r="H152" s="137">
        <v>80000</v>
      </c>
      <c r="I152" s="137"/>
      <c r="J152" s="137"/>
      <c r="K152" s="137"/>
      <c r="L152" s="137"/>
    </row>
    <row r="153" spans="1:12" ht="12.75">
      <c r="A153" s="135"/>
      <c r="B153" s="135"/>
      <c r="C153" s="136">
        <v>4120</v>
      </c>
      <c r="D153" s="136" t="s">
        <v>277</v>
      </c>
      <c r="E153" s="137">
        <v>11400</v>
      </c>
      <c r="F153" s="137">
        <v>11400</v>
      </c>
      <c r="G153" s="137"/>
      <c r="H153" s="137">
        <v>11400</v>
      </c>
      <c r="I153" s="137"/>
      <c r="J153" s="137"/>
      <c r="K153" s="137"/>
      <c r="L153" s="137"/>
    </row>
    <row r="154" spans="1:12" ht="12.75">
      <c r="A154" s="135"/>
      <c r="B154" s="135"/>
      <c r="C154" s="136">
        <v>4210</v>
      </c>
      <c r="D154" s="136" t="s">
        <v>279</v>
      </c>
      <c r="E154" s="137">
        <v>46000</v>
      </c>
      <c r="F154" s="137">
        <v>46000</v>
      </c>
      <c r="G154" s="137"/>
      <c r="H154" s="137"/>
      <c r="I154" s="137"/>
      <c r="J154" s="137"/>
      <c r="K154" s="137"/>
      <c r="L154" s="137"/>
    </row>
    <row r="155" spans="1:12" ht="12.75">
      <c r="A155" s="135"/>
      <c r="B155" s="135"/>
      <c r="C155" s="136">
        <v>4220</v>
      </c>
      <c r="D155" s="136" t="s">
        <v>312</v>
      </c>
      <c r="E155" s="137">
        <v>68000</v>
      </c>
      <c r="F155" s="137">
        <v>68000</v>
      </c>
      <c r="G155" s="137"/>
      <c r="H155" s="137"/>
      <c r="I155" s="137"/>
      <c r="J155" s="137"/>
      <c r="K155" s="137"/>
      <c r="L155" s="137"/>
    </row>
    <row r="156" spans="1:12" ht="25.5">
      <c r="A156" s="135"/>
      <c r="B156" s="135"/>
      <c r="C156" s="136">
        <v>4240</v>
      </c>
      <c r="D156" s="136" t="s">
        <v>310</v>
      </c>
      <c r="E156" s="137">
        <v>3000</v>
      </c>
      <c r="F156" s="137">
        <v>3000</v>
      </c>
      <c r="G156" s="137"/>
      <c r="H156" s="137"/>
      <c r="I156" s="137"/>
      <c r="J156" s="137"/>
      <c r="K156" s="137"/>
      <c r="L156" s="137"/>
    </row>
    <row r="157" spans="1:12" ht="12.75">
      <c r="A157" s="135"/>
      <c r="B157" s="135"/>
      <c r="C157" s="136">
        <v>4260</v>
      </c>
      <c r="D157" s="136" t="s">
        <v>280</v>
      </c>
      <c r="E157" s="137">
        <v>24000</v>
      </c>
      <c r="F157" s="137">
        <v>24000</v>
      </c>
      <c r="G157" s="137"/>
      <c r="H157" s="137"/>
      <c r="I157" s="137"/>
      <c r="J157" s="137"/>
      <c r="K157" s="137"/>
      <c r="L157" s="137"/>
    </row>
    <row r="158" spans="1:12" ht="12.75">
      <c r="A158" s="135"/>
      <c r="B158" s="135"/>
      <c r="C158" s="136">
        <v>4300</v>
      </c>
      <c r="D158" s="136" t="s">
        <v>282</v>
      </c>
      <c r="E158" s="137">
        <v>48000</v>
      </c>
      <c r="F158" s="137">
        <v>48000</v>
      </c>
      <c r="G158" s="137"/>
      <c r="H158" s="137"/>
      <c r="I158" s="137"/>
      <c r="J158" s="137"/>
      <c r="K158" s="137"/>
      <c r="L158" s="137"/>
    </row>
    <row r="159" spans="1:12" ht="12.75">
      <c r="A159" s="135"/>
      <c r="B159" s="135"/>
      <c r="C159" s="136">
        <v>4410</v>
      </c>
      <c r="D159" s="136" t="s">
        <v>283</v>
      </c>
      <c r="E159" s="137">
        <v>500</v>
      </c>
      <c r="F159" s="137">
        <v>500</v>
      </c>
      <c r="G159" s="137"/>
      <c r="H159" s="137"/>
      <c r="I159" s="137"/>
      <c r="J159" s="137"/>
      <c r="K159" s="137"/>
      <c r="L159" s="137"/>
    </row>
    <row r="160" spans="1:12" ht="12.75">
      <c r="A160" s="135"/>
      <c r="B160" s="135"/>
      <c r="C160" s="136">
        <v>4430</v>
      </c>
      <c r="D160" s="136" t="s">
        <v>293</v>
      </c>
      <c r="E160" s="137">
        <v>600</v>
      </c>
      <c r="F160" s="137">
        <v>600</v>
      </c>
      <c r="G160" s="137"/>
      <c r="H160" s="137"/>
      <c r="I160" s="137"/>
      <c r="J160" s="137"/>
      <c r="K160" s="137"/>
      <c r="L160" s="137"/>
    </row>
    <row r="161" spans="1:12" ht="25.5">
      <c r="A161" s="135"/>
      <c r="B161" s="135"/>
      <c r="C161" s="136">
        <v>4440</v>
      </c>
      <c r="D161" s="136" t="s">
        <v>284</v>
      </c>
      <c r="E161" s="137">
        <v>27252</v>
      </c>
      <c r="F161" s="137">
        <v>27252</v>
      </c>
      <c r="G161" s="137"/>
      <c r="H161" s="137"/>
      <c r="I161" s="137"/>
      <c r="J161" s="137"/>
      <c r="K161" s="137"/>
      <c r="L161" s="137"/>
    </row>
    <row r="162" spans="1:12" ht="12.75">
      <c r="A162" s="135"/>
      <c r="B162" s="135"/>
      <c r="C162" s="136">
        <v>6050</v>
      </c>
      <c r="D162" s="136" t="s">
        <v>267</v>
      </c>
      <c r="E162" s="137">
        <v>200000</v>
      </c>
      <c r="F162" s="137"/>
      <c r="G162" s="137"/>
      <c r="H162" s="137"/>
      <c r="I162" s="137"/>
      <c r="J162" s="137"/>
      <c r="K162" s="137"/>
      <c r="L162" s="137">
        <v>200000</v>
      </c>
    </row>
    <row r="163" spans="1:12" ht="12.75">
      <c r="A163" s="138"/>
      <c r="B163" s="138">
        <v>80110</v>
      </c>
      <c r="C163" s="139"/>
      <c r="D163" s="139" t="s">
        <v>313</v>
      </c>
      <c r="E163" s="140">
        <f>SUM(E164:E175)</f>
        <v>1772034</v>
      </c>
      <c r="F163" s="140">
        <f>SUM(F164:F175)</f>
        <v>1772034</v>
      </c>
      <c r="G163" s="140">
        <f>SUM(G164:G175)</f>
        <v>1193000</v>
      </c>
      <c r="H163" s="140">
        <f>SUM(H164:H175)</f>
        <v>266000</v>
      </c>
      <c r="I163" s="140"/>
      <c r="J163" s="140"/>
      <c r="K163" s="140"/>
      <c r="L163" s="140"/>
    </row>
    <row r="164" spans="1:12" ht="25.5">
      <c r="A164" s="135"/>
      <c r="B164" s="135"/>
      <c r="C164" s="136">
        <v>3020</v>
      </c>
      <c r="D164" s="136" t="s">
        <v>273</v>
      </c>
      <c r="E164" s="137">
        <v>95000</v>
      </c>
      <c r="F164" s="137">
        <v>95000</v>
      </c>
      <c r="G164" s="137"/>
      <c r="H164" s="137"/>
      <c r="I164" s="137"/>
      <c r="J164" s="137"/>
      <c r="K164" s="137"/>
      <c r="L164" s="137"/>
    </row>
    <row r="165" spans="1:12" ht="25.5">
      <c r="A165" s="135"/>
      <c r="B165" s="135"/>
      <c r="C165" s="136">
        <v>4010</v>
      </c>
      <c r="D165" s="136" t="s">
        <v>274</v>
      </c>
      <c r="E165" s="137">
        <v>1092000</v>
      </c>
      <c r="F165" s="137">
        <v>1092000</v>
      </c>
      <c r="G165" s="137">
        <v>1092000</v>
      </c>
      <c r="H165" s="137"/>
      <c r="I165" s="137"/>
      <c r="J165" s="137"/>
      <c r="K165" s="137"/>
      <c r="L165" s="137"/>
    </row>
    <row r="166" spans="1:12" ht="12.75">
      <c r="A166" s="135"/>
      <c r="B166" s="135"/>
      <c r="C166" s="136">
        <v>4040</v>
      </c>
      <c r="D166" s="136" t="s">
        <v>275</v>
      </c>
      <c r="E166" s="137">
        <v>101000</v>
      </c>
      <c r="F166" s="137">
        <v>101000</v>
      </c>
      <c r="G166" s="137">
        <v>101000</v>
      </c>
      <c r="H166" s="137"/>
      <c r="I166" s="137"/>
      <c r="J166" s="137"/>
      <c r="K166" s="137"/>
      <c r="L166" s="137"/>
    </row>
    <row r="167" spans="1:12" ht="12.75">
      <c r="A167" s="135"/>
      <c r="B167" s="135"/>
      <c r="C167" s="136">
        <v>4110</v>
      </c>
      <c r="D167" s="136" t="s">
        <v>276</v>
      </c>
      <c r="E167" s="137">
        <v>230000</v>
      </c>
      <c r="F167" s="137">
        <v>230000</v>
      </c>
      <c r="G167" s="137"/>
      <c r="H167" s="137">
        <v>230000</v>
      </c>
      <c r="I167" s="137"/>
      <c r="J167" s="137"/>
      <c r="K167" s="137"/>
      <c r="L167" s="137"/>
    </row>
    <row r="168" spans="1:12" ht="12.75">
      <c r="A168" s="135"/>
      <c r="B168" s="135"/>
      <c r="C168" s="136">
        <v>4120</v>
      </c>
      <c r="D168" s="136" t="s">
        <v>277</v>
      </c>
      <c r="E168" s="137">
        <v>36000</v>
      </c>
      <c r="F168" s="137">
        <v>36000</v>
      </c>
      <c r="G168" s="137"/>
      <c r="H168" s="137">
        <v>36000</v>
      </c>
      <c r="I168" s="137"/>
      <c r="J168" s="137"/>
      <c r="K168" s="137"/>
      <c r="L168" s="137"/>
    </row>
    <row r="169" spans="1:12" ht="12.75">
      <c r="A169" s="135"/>
      <c r="B169" s="135"/>
      <c r="C169" s="136">
        <v>4170</v>
      </c>
      <c r="D169" s="136" t="s">
        <v>278</v>
      </c>
      <c r="E169" s="137">
        <v>3000</v>
      </c>
      <c r="F169" s="137">
        <v>3000</v>
      </c>
      <c r="G169" s="137"/>
      <c r="H169" s="137"/>
      <c r="I169" s="137"/>
      <c r="J169" s="137"/>
      <c r="K169" s="137"/>
      <c r="L169" s="137"/>
    </row>
    <row r="170" spans="1:12" ht="12.75">
      <c r="A170" s="135"/>
      <c r="B170" s="135"/>
      <c r="C170" s="136">
        <v>4210</v>
      </c>
      <c r="D170" s="136" t="s">
        <v>279</v>
      </c>
      <c r="E170" s="137">
        <v>62000</v>
      </c>
      <c r="F170" s="137">
        <v>62000</v>
      </c>
      <c r="G170" s="137"/>
      <c r="H170" s="137"/>
      <c r="I170" s="137"/>
      <c r="J170" s="137"/>
      <c r="K170" s="137"/>
      <c r="L170" s="137"/>
    </row>
    <row r="171" spans="1:12" ht="25.5">
      <c r="A171" s="135"/>
      <c r="B171" s="135"/>
      <c r="C171" s="136">
        <v>4240</v>
      </c>
      <c r="D171" s="136" t="s">
        <v>310</v>
      </c>
      <c r="E171" s="137">
        <v>6300</v>
      </c>
      <c r="F171" s="137">
        <v>6300</v>
      </c>
      <c r="G171" s="137"/>
      <c r="H171" s="137"/>
      <c r="I171" s="137"/>
      <c r="J171" s="137"/>
      <c r="K171" s="137"/>
      <c r="L171" s="137"/>
    </row>
    <row r="172" spans="1:12" ht="12.75">
      <c r="A172" s="135"/>
      <c r="B172" s="135"/>
      <c r="C172" s="136">
        <v>4260</v>
      </c>
      <c r="D172" s="136" t="s">
        <v>280</v>
      </c>
      <c r="E172" s="137">
        <v>30000</v>
      </c>
      <c r="F172" s="137">
        <v>30000</v>
      </c>
      <c r="G172" s="137"/>
      <c r="H172" s="137"/>
      <c r="I172" s="137"/>
      <c r="J172" s="137"/>
      <c r="K172" s="137"/>
      <c r="L172" s="137"/>
    </row>
    <row r="173" spans="1:12" ht="12.75">
      <c r="A173" s="135"/>
      <c r="B173" s="135"/>
      <c r="C173" s="136">
        <v>4300</v>
      </c>
      <c r="D173" s="136" t="s">
        <v>282</v>
      </c>
      <c r="E173" s="137">
        <v>32000</v>
      </c>
      <c r="F173" s="137">
        <v>32000</v>
      </c>
      <c r="G173" s="137"/>
      <c r="H173" s="137"/>
      <c r="I173" s="137"/>
      <c r="J173" s="137"/>
      <c r="K173" s="137"/>
      <c r="L173" s="137"/>
    </row>
    <row r="174" spans="1:12" ht="12.75">
      <c r="A174" s="135"/>
      <c r="B174" s="135"/>
      <c r="C174" s="136">
        <v>4410</v>
      </c>
      <c r="D174" s="136" t="s">
        <v>283</v>
      </c>
      <c r="E174" s="137">
        <v>7000</v>
      </c>
      <c r="F174" s="137">
        <v>7000</v>
      </c>
      <c r="G174" s="137"/>
      <c r="H174" s="137"/>
      <c r="I174" s="137"/>
      <c r="J174" s="137"/>
      <c r="K174" s="137"/>
      <c r="L174" s="137"/>
    </row>
    <row r="175" spans="1:12" ht="25.5">
      <c r="A175" s="135"/>
      <c r="B175" s="135"/>
      <c r="C175" s="136">
        <v>4440</v>
      </c>
      <c r="D175" s="136" t="s">
        <v>284</v>
      </c>
      <c r="E175" s="137">
        <v>77734</v>
      </c>
      <c r="F175" s="137">
        <v>77734</v>
      </c>
      <c r="G175" s="137"/>
      <c r="H175" s="137"/>
      <c r="I175" s="137"/>
      <c r="J175" s="137"/>
      <c r="K175" s="137"/>
      <c r="L175" s="137"/>
    </row>
    <row r="176" spans="1:12" ht="12.75">
      <c r="A176" s="138"/>
      <c r="B176" s="138">
        <v>80113</v>
      </c>
      <c r="C176" s="139"/>
      <c r="D176" s="139" t="s">
        <v>314</v>
      </c>
      <c r="E176" s="140">
        <f>SUM(E177:E186)</f>
        <v>209814</v>
      </c>
      <c r="F176" s="140">
        <f>SUM(F177:F186)</f>
        <v>209814</v>
      </c>
      <c r="G176" s="140">
        <f>SUM(G177:G186)</f>
        <v>68000</v>
      </c>
      <c r="H176" s="140">
        <f>SUM(H177:H186)</f>
        <v>13600</v>
      </c>
      <c r="I176" s="140"/>
      <c r="J176" s="140"/>
      <c r="K176" s="140"/>
      <c r="L176" s="140"/>
    </row>
    <row r="177" spans="1:12" ht="25.5">
      <c r="A177" s="135"/>
      <c r="B177" s="135"/>
      <c r="C177" s="136">
        <v>3020</v>
      </c>
      <c r="D177" s="136" t="s">
        <v>273</v>
      </c>
      <c r="E177" s="137">
        <v>800</v>
      </c>
      <c r="F177" s="137">
        <v>800</v>
      </c>
      <c r="G177" s="137"/>
      <c r="H177" s="137"/>
      <c r="I177" s="137"/>
      <c r="J177" s="137"/>
      <c r="K177" s="137"/>
      <c r="L177" s="137"/>
    </row>
    <row r="178" spans="1:12" ht="25.5">
      <c r="A178" s="135"/>
      <c r="B178" s="135"/>
      <c r="C178" s="136">
        <v>4010</v>
      </c>
      <c r="D178" s="136" t="s">
        <v>274</v>
      </c>
      <c r="E178" s="137">
        <v>63100</v>
      </c>
      <c r="F178" s="137">
        <v>63100</v>
      </c>
      <c r="G178" s="137">
        <v>63100</v>
      </c>
      <c r="H178" s="137"/>
      <c r="I178" s="137"/>
      <c r="J178" s="137"/>
      <c r="K178" s="137"/>
      <c r="L178" s="137"/>
    </row>
    <row r="179" spans="1:12" ht="12.75">
      <c r="A179" s="135"/>
      <c r="B179" s="135"/>
      <c r="C179" s="136">
        <v>4040</v>
      </c>
      <c r="D179" s="136" t="s">
        <v>275</v>
      </c>
      <c r="E179" s="137">
        <v>4900</v>
      </c>
      <c r="F179" s="137">
        <v>4900</v>
      </c>
      <c r="G179" s="137">
        <v>4900</v>
      </c>
      <c r="H179" s="137"/>
      <c r="I179" s="137"/>
      <c r="J179" s="137"/>
      <c r="K179" s="137"/>
      <c r="L179" s="137"/>
    </row>
    <row r="180" spans="1:12" ht="12.75">
      <c r="A180" s="135"/>
      <c r="B180" s="135"/>
      <c r="C180" s="136">
        <v>4110</v>
      </c>
      <c r="D180" s="136" t="s">
        <v>276</v>
      </c>
      <c r="E180" s="137">
        <v>11800</v>
      </c>
      <c r="F180" s="137">
        <v>11800</v>
      </c>
      <c r="G180" s="137"/>
      <c r="H180" s="137">
        <v>11800</v>
      </c>
      <c r="I180" s="137"/>
      <c r="J180" s="137"/>
      <c r="K180" s="137"/>
      <c r="L180" s="137"/>
    </row>
    <row r="181" spans="1:12" ht="12.75">
      <c r="A181" s="135"/>
      <c r="B181" s="135"/>
      <c r="C181" s="136">
        <v>4120</v>
      </c>
      <c r="D181" s="136" t="s">
        <v>277</v>
      </c>
      <c r="E181" s="137">
        <v>1800</v>
      </c>
      <c r="F181" s="137">
        <v>1800</v>
      </c>
      <c r="G181" s="137"/>
      <c r="H181" s="137">
        <v>1800</v>
      </c>
      <c r="I181" s="137"/>
      <c r="J181" s="137"/>
      <c r="K181" s="137"/>
      <c r="L181" s="137"/>
    </row>
    <row r="182" spans="1:12" ht="12.75">
      <c r="A182" s="135"/>
      <c r="B182" s="135"/>
      <c r="C182" s="136">
        <v>4210</v>
      </c>
      <c r="D182" s="136" t="s">
        <v>279</v>
      </c>
      <c r="E182" s="137">
        <v>30000</v>
      </c>
      <c r="F182" s="137">
        <v>30000</v>
      </c>
      <c r="G182" s="137"/>
      <c r="H182" s="137"/>
      <c r="I182" s="137"/>
      <c r="J182" s="137"/>
      <c r="K182" s="137"/>
      <c r="L182" s="137"/>
    </row>
    <row r="183" spans="1:12" ht="12.75">
      <c r="A183" s="135"/>
      <c r="B183" s="135"/>
      <c r="C183" s="136">
        <v>4270</v>
      </c>
      <c r="D183" s="136" t="s">
        <v>281</v>
      </c>
      <c r="E183" s="137">
        <v>20000</v>
      </c>
      <c r="F183" s="137">
        <v>20000</v>
      </c>
      <c r="G183" s="137"/>
      <c r="H183" s="137"/>
      <c r="I183" s="137"/>
      <c r="J183" s="137"/>
      <c r="K183" s="137"/>
      <c r="L183" s="137"/>
    </row>
    <row r="184" spans="1:12" ht="12.75">
      <c r="A184" s="135"/>
      <c r="B184" s="135"/>
      <c r="C184" s="136">
        <v>4300</v>
      </c>
      <c r="D184" s="136" t="s">
        <v>282</v>
      </c>
      <c r="E184" s="137">
        <v>70000</v>
      </c>
      <c r="F184" s="137">
        <v>70000</v>
      </c>
      <c r="G184" s="137"/>
      <c r="H184" s="137"/>
      <c r="I184" s="137"/>
      <c r="J184" s="137"/>
      <c r="K184" s="137"/>
      <c r="L184" s="137"/>
    </row>
    <row r="185" spans="1:12" ht="12.75">
      <c r="A185" s="135"/>
      <c r="B185" s="135"/>
      <c r="C185" s="136">
        <v>4430</v>
      </c>
      <c r="D185" s="136" t="s">
        <v>293</v>
      </c>
      <c r="E185" s="137">
        <v>5000</v>
      </c>
      <c r="F185" s="137">
        <v>5000</v>
      </c>
      <c r="G185" s="137"/>
      <c r="H185" s="137"/>
      <c r="I185" s="137"/>
      <c r="J185" s="137"/>
      <c r="K185" s="137"/>
      <c r="L185" s="137"/>
    </row>
    <row r="186" spans="1:12" ht="25.5">
      <c r="A186" s="135"/>
      <c r="B186" s="135"/>
      <c r="C186" s="136">
        <v>4440</v>
      </c>
      <c r="D186" s="136" t="s">
        <v>284</v>
      </c>
      <c r="E186" s="137">
        <v>2414</v>
      </c>
      <c r="F186" s="137">
        <v>2414</v>
      </c>
      <c r="G186" s="137"/>
      <c r="H186" s="137"/>
      <c r="I186" s="137"/>
      <c r="J186" s="137"/>
      <c r="K186" s="137"/>
      <c r="L186" s="137"/>
    </row>
    <row r="187" spans="1:12" ht="25.5">
      <c r="A187" s="138"/>
      <c r="B187" s="138">
        <v>80146</v>
      </c>
      <c r="C187" s="139"/>
      <c r="D187" s="139" t="s">
        <v>315</v>
      </c>
      <c r="E187" s="140">
        <v>4136</v>
      </c>
      <c r="F187" s="140">
        <v>4136</v>
      </c>
      <c r="G187" s="140"/>
      <c r="H187" s="140"/>
      <c r="I187" s="140"/>
      <c r="J187" s="140"/>
      <c r="K187" s="140"/>
      <c r="L187" s="140"/>
    </row>
    <row r="188" spans="1:12" ht="12.75">
      <c r="A188" s="135"/>
      <c r="B188" s="135"/>
      <c r="C188" s="136">
        <v>4300</v>
      </c>
      <c r="D188" s="136" t="s">
        <v>282</v>
      </c>
      <c r="E188" s="137">
        <v>4136</v>
      </c>
      <c r="F188" s="137">
        <v>4136</v>
      </c>
      <c r="G188" s="137"/>
      <c r="H188" s="137"/>
      <c r="I188" s="137"/>
      <c r="J188" s="137"/>
      <c r="K188" s="137"/>
      <c r="L188" s="137"/>
    </row>
    <row r="189" spans="1:12" ht="25.5">
      <c r="A189" s="138"/>
      <c r="B189" s="138">
        <v>80146</v>
      </c>
      <c r="C189" s="139"/>
      <c r="D189" s="139" t="s">
        <v>315</v>
      </c>
      <c r="E189" s="140">
        <f>SUM(E190:E190)</f>
        <v>31687</v>
      </c>
      <c r="F189" s="140">
        <f>SUM(F190:F190)</f>
        <v>31687</v>
      </c>
      <c r="G189" s="140"/>
      <c r="H189" s="140"/>
      <c r="I189" s="140"/>
      <c r="J189" s="140"/>
      <c r="K189" s="140"/>
      <c r="L189" s="140"/>
    </row>
    <row r="190" spans="1:12" ht="12.75">
      <c r="A190" s="135"/>
      <c r="B190" s="135"/>
      <c r="C190" s="136">
        <v>4300</v>
      </c>
      <c r="D190" s="136" t="s">
        <v>282</v>
      </c>
      <c r="E190" s="140">
        <v>31687</v>
      </c>
      <c r="F190" s="137">
        <v>31687</v>
      </c>
      <c r="G190" s="137"/>
      <c r="H190" s="137"/>
      <c r="I190" s="137"/>
      <c r="J190" s="137"/>
      <c r="K190" s="137"/>
      <c r="L190" s="137"/>
    </row>
    <row r="191" spans="1:12" ht="12.75">
      <c r="A191" s="135"/>
      <c r="B191" s="135">
        <v>80195</v>
      </c>
      <c r="C191" s="136"/>
      <c r="D191" s="139" t="s">
        <v>170</v>
      </c>
      <c r="E191" s="137">
        <v>20371</v>
      </c>
      <c r="F191" s="137">
        <v>20371</v>
      </c>
      <c r="G191" s="137"/>
      <c r="H191" s="137"/>
      <c r="I191" s="137"/>
      <c r="J191" s="137"/>
      <c r="K191" s="137"/>
      <c r="L191" s="137"/>
    </row>
    <row r="192" spans="1:12" ht="12.75">
      <c r="A192" s="135"/>
      <c r="B192" s="135"/>
      <c r="C192" s="136">
        <v>3260</v>
      </c>
      <c r="D192" s="136" t="s">
        <v>352</v>
      </c>
      <c r="E192" s="137">
        <v>20371</v>
      </c>
      <c r="F192" s="137">
        <v>20371</v>
      </c>
      <c r="G192" s="137"/>
      <c r="H192" s="137"/>
      <c r="I192" s="137"/>
      <c r="J192" s="137"/>
      <c r="K192" s="137"/>
      <c r="L192" s="137"/>
    </row>
    <row r="193" spans="1:12" ht="12.75">
      <c r="A193" s="138"/>
      <c r="B193" s="138">
        <v>80195</v>
      </c>
      <c r="C193" s="139"/>
      <c r="D193" s="139" t="s">
        <v>170</v>
      </c>
      <c r="E193" s="140">
        <v>62784</v>
      </c>
      <c r="F193" s="140">
        <v>62784</v>
      </c>
      <c r="G193" s="140"/>
      <c r="H193" s="140"/>
      <c r="I193" s="140"/>
      <c r="J193" s="140"/>
      <c r="K193" s="140"/>
      <c r="L193" s="140"/>
    </row>
    <row r="194" spans="1:12" ht="25.5">
      <c r="A194" s="135"/>
      <c r="B194" s="135"/>
      <c r="C194" s="136">
        <v>4440</v>
      </c>
      <c r="D194" s="136" t="s">
        <v>284</v>
      </c>
      <c r="E194" s="137">
        <v>62784</v>
      </c>
      <c r="F194" s="137">
        <v>62784</v>
      </c>
      <c r="G194" s="137"/>
      <c r="H194" s="137"/>
      <c r="I194" s="137"/>
      <c r="J194" s="137"/>
      <c r="K194" s="137"/>
      <c r="L194" s="137"/>
    </row>
    <row r="195" spans="1:12" ht="15.75">
      <c r="A195" s="132">
        <v>851</v>
      </c>
      <c r="B195" s="132"/>
      <c r="C195" s="133"/>
      <c r="D195" s="133" t="s">
        <v>316</v>
      </c>
      <c r="E195" s="134">
        <f>SUM(E196+E200+E208)</f>
        <v>123909</v>
      </c>
      <c r="F195" s="134">
        <f>SUM(F196+F200+F208)</f>
        <v>116409</v>
      </c>
      <c r="G195" s="134">
        <f>SUM(G196+G200+G208)</f>
        <v>34500</v>
      </c>
      <c r="H195" s="134">
        <f>SUM(H196+H200+H208)</f>
        <v>6800</v>
      </c>
      <c r="I195" s="134"/>
      <c r="J195" s="134"/>
      <c r="K195" s="134"/>
      <c r="L195" s="134">
        <f>SUM(L196+L200+L208)</f>
        <v>7500</v>
      </c>
    </row>
    <row r="196" spans="1:12" ht="13.5">
      <c r="A196" s="138"/>
      <c r="B196" s="138">
        <v>85153</v>
      </c>
      <c r="C196" s="139"/>
      <c r="D196" s="139" t="s">
        <v>317</v>
      </c>
      <c r="E196" s="140">
        <f>SUM(E197:E199)</f>
        <v>4000</v>
      </c>
      <c r="F196" s="140">
        <f>SUM(F197:F199)</f>
        <v>4000</v>
      </c>
      <c r="G196" s="140"/>
      <c r="H196" s="140"/>
      <c r="I196" s="140"/>
      <c r="J196" s="140"/>
      <c r="K196" s="140"/>
      <c r="L196" s="176"/>
    </row>
    <row r="197" spans="1:12" ht="12.75">
      <c r="A197" s="135"/>
      <c r="B197" s="135"/>
      <c r="C197" s="136">
        <v>4170</v>
      </c>
      <c r="D197" s="136" t="s">
        <v>278</v>
      </c>
      <c r="E197" s="137">
        <v>1000</v>
      </c>
      <c r="F197" s="137">
        <v>1000</v>
      </c>
      <c r="G197" s="137"/>
      <c r="H197" s="137"/>
      <c r="I197" s="137"/>
      <c r="J197" s="137"/>
      <c r="K197" s="137"/>
      <c r="L197" s="137"/>
    </row>
    <row r="198" spans="1:12" ht="12.75">
      <c r="A198" s="135"/>
      <c r="B198" s="135"/>
      <c r="C198" s="136">
        <v>4210</v>
      </c>
      <c r="D198" s="136" t="s">
        <v>279</v>
      </c>
      <c r="E198" s="137">
        <v>2000</v>
      </c>
      <c r="F198" s="137">
        <v>2000</v>
      </c>
      <c r="G198" s="137"/>
      <c r="H198" s="137"/>
      <c r="I198" s="137"/>
      <c r="J198" s="137"/>
      <c r="K198" s="137"/>
      <c r="L198" s="137"/>
    </row>
    <row r="199" spans="1:12" ht="12.75">
      <c r="A199" s="135"/>
      <c r="B199" s="135"/>
      <c r="C199" s="136">
        <v>4300</v>
      </c>
      <c r="D199" s="136" t="s">
        <v>282</v>
      </c>
      <c r="E199" s="137">
        <v>1000</v>
      </c>
      <c r="F199" s="137">
        <v>1000</v>
      </c>
      <c r="G199" s="137"/>
      <c r="H199" s="137"/>
      <c r="I199" s="137"/>
      <c r="J199" s="137"/>
      <c r="K199" s="137"/>
      <c r="L199" s="137"/>
    </row>
    <row r="200" spans="1:12" ht="12.75">
      <c r="A200" s="138"/>
      <c r="B200" s="138">
        <v>85154</v>
      </c>
      <c r="C200" s="139"/>
      <c r="D200" s="139" t="s">
        <v>318</v>
      </c>
      <c r="E200" s="140">
        <f>SUM(E201:E207)</f>
        <v>77000</v>
      </c>
      <c r="F200" s="140">
        <f>SUM(F201:F207)</f>
        <v>69500</v>
      </c>
      <c r="G200" s="140"/>
      <c r="H200" s="140"/>
      <c r="I200" s="140"/>
      <c r="J200" s="140"/>
      <c r="K200" s="140"/>
      <c r="L200" s="140">
        <f>SUM(L201:L207)</f>
        <v>7500</v>
      </c>
    </row>
    <row r="201" spans="1:12" ht="12.75">
      <c r="A201" s="135"/>
      <c r="B201" s="135"/>
      <c r="C201" s="136">
        <v>4110</v>
      </c>
      <c r="D201" s="136" t="s">
        <v>276</v>
      </c>
      <c r="E201" s="137">
        <v>1290</v>
      </c>
      <c r="F201" s="137">
        <v>1290</v>
      </c>
      <c r="G201" s="137"/>
      <c r="H201" s="137"/>
      <c r="I201" s="137"/>
      <c r="J201" s="137"/>
      <c r="K201" s="137"/>
      <c r="L201" s="137"/>
    </row>
    <row r="202" spans="1:12" ht="12.75">
      <c r="A202" s="135"/>
      <c r="B202" s="135"/>
      <c r="C202" s="136">
        <v>4120</v>
      </c>
      <c r="D202" s="136" t="s">
        <v>277</v>
      </c>
      <c r="E202" s="137">
        <v>184</v>
      </c>
      <c r="F202" s="137">
        <v>184</v>
      </c>
      <c r="G202" s="137"/>
      <c r="H202" s="137"/>
      <c r="I202" s="137"/>
      <c r="J202" s="137"/>
      <c r="K202" s="137"/>
      <c r="L202" s="137"/>
    </row>
    <row r="203" spans="1:12" ht="12.75">
      <c r="A203" s="135"/>
      <c r="B203" s="135"/>
      <c r="C203" s="136">
        <v>4170</v>
      </c>
      <c r="D203" s="136" t="s">
        <v>278</v>
      </c>
      <c r="E203" s="137">
        <v>11906</v>
      </c>
      <c r="F203" s="137">
        <v>11906</v>
      </c>
      <c r="G203" s="137"/>
      <c r="H203" s="137"/>
      <c r="I203" s="137"/>
      <c r="J203" s="137"/>
      <c r="K203" s="137"/>
      <c r="L203" s="137"/>
    </row>
    <row r="204" spans="1:12" ht="12.75">
      <c r="A204" s="135"/>
      <c r="B204" s="135"/>
      <c r="C204" s="136">
        <v>4210</v>
      </c>
      <c r="D204" s="136" t="s">
        <v>279</v>
      </c>
      <c r="E204" s="137">
        <v>17240</v>
      </c>
      <c r="F204" s="137">
        <v>17240</v>
      </c>
      <c r="G204" s="137"/>
      <c r="H204" s="137"/>
      <c r="I204" s="137"/>
      <c r="J204" s="137"/>
      <c r="K204" s="137"/>
      <c r="L204" s="137"/>
    </row>
    <row r="205" spans="1:12" ht="12.75">
      <c r="A205" s="135"/>
      <c r="B205" s="135"/>
      <c r="C205" s="136">
        <v>4300</v>
      </c>
      <c r="D205" s="136" t="s">
        <v>282</v>
      </c>
      <c r="E205" s="137">
        <v>36880</v>
      </c>
      <c r="F205" s="137">
        <v>36880</v>
      </c>
      <c r="G205" s="137"/>
      <c r="H205" s="137"/>
      <c r="I205" s="137"/>
      <c r="J205" s="137"/>
      <c r="K205" s="137"/>
      <c r="L205" s="137"/>
    </row>
    <row r="206" spans="1:12" ht="12.75">
      <c r="A206" s="135"/>
      <c r="B206" s="135"/>
      <c r="C206" s="136">
        <v>4410</v>
      </c>
      <c r="D206" s="136" t="s">
        <v>283</v>
      </c>
      <c r="E206" s="137">
        <v>2000</v>
      </c>
      <c r="F206" s="137">
        <v>2000</v>
      </c>
      <c r="G206" s="137"/>
      <c r="H206" s="137"/>
      <c r="I206" s="137"/>
      <c r="J206" s="137"/>
      <c r="K206" s="137"/>
      <c r="L206" s="137"/>
    </row>
    <row r="207" spans="1:12" ht="25.5">
      <c r="A207" s="135"/>
      <c r="B207" s="135"/>
      <c r="C207" s="136">
        <v>6060</v>
      </c>
      <c r="D207" s="136" t="s">
        <v>294</v>
      </c>
      <c r="E207" s="137">
        <v>7500</v>
      </c>
      <c r="F207" s="137"/>
      <c r="G207" s="137"/>
      <c r="H207" s="137"/>
      <c r="I207" s="137"/>
      <c r="J207" s="137"/>
      <c r="K207" s="137"/>
      <c r="L207" s="137">
        <v>7500</v>
      </c>
    </row>
    <row r="208" spans="1:12" ht="12.75">
      <c r="A208" s="138"/>
      <c r="B208" s="138">
        <v>85195</v>
      </c>
      <c r="C208" s="139"/>
      <c r="D208" s="139" t="s">
        <v>170</v>
      </c>
      <c r="E208" s="140">
        <f>SUM(E209:E213)</f>
        <v>42909</v>
      </c>
      <c r="F208" s="140">
        <f>SUM(F209:F213)</f>
        <v>42909</v>
      </c>
      <c r="G208" s="140">
        <f>SUM(G209:G212)</f>
        <v>34500</v>
      </c>
      <c r="H208" s="140">
        <f>SUM(H209:H212)</f>
        <v>6800</v>
      </c>
      <c r="I208" s="140"/>
      <c r="J208" s="140"/>
      <c r="K208" s="140"/>
      <c r="L208" s="140"/>
    </row>
    <row r="209" spans="1:12" ht="25.5">
      <c r="A209" s="135"/>
      <c r="B209" s="135"/>
      <c r="C209" s="136">
        <v>4010</v>
      </c>
      <c r="D209" s="136" t="s">
        <v>274</v>
      </c>
      <c r="E209" s="137">
        <v>32000</v>
      </c>
      <c r="F209" s="137">
        <v>32000</v>
      </c>
      <c r="G209" s="137">
        <v>32000</v>
      </c>
      <c r="H209" s="137"/>
      <c r="I209" s="137"/>
      <c r="J209" s="137"/>
      <c r="K209" s="137"/>
      <c r="L209" s="137"/>
    </row>
    <row r="210" spans="1:12" ht="12.75">
      <c r="A210" s="135"/>
      <c r="B210" s="135"/>
      <c r="C210" s="136">
        <v>4040</v>
      </c>
      <c r="D210" s="136" t="s">
        <v>275</v>
      </c>
      <c r="E210" s="137">
        <v>2500</v>
      </c>
      <c r="F210" s="137">
        <v>2500</v>
      </c>
      <c r="G210" s="137">
        <v>2500</v>
      </c>
      <c r="H210" s="137"/>
      <c r="I210" s="137"/>
      <c r="J210" s="137"/>
      <c r="K210" s="137"/>
      <c r="L210" s="137"/>
    </row>
    <row r="211" spans="1:12" ht="12.75">
      <c r="A211" s="135"/>
      <c r="B211" s="135"/>
      <c r="C211" s="136">
        <v>4110</v>
      </c>
      <c r="D211" s="136" t="s">
        <v>276</v>
      </c>
      <c r="E211" s="137">
        <v>5900</v>
      </c>
      <c r="F211" s="137">
        <v>5900</v>
      </c>
      <c r="G211" s="137"/>
      <c r="H211" s="137">
        <v>5900</v>
      </c>
      <c r="I211" s="137"/>
      <c r="J211" s="137"/>
      <c r="K211" s="137"/>
      <c r="L211" s="137"/>
    </row>
    <row r="212" spans="1:12" ht="12.75">
      <c r="A212" s="135"/>
      <c r="B212" s="135"/>
      <c r="C212" s="136">
        <v>4120</v>
      </c>
      <c r="D212" s="136" t="s">
        <v>277</v>
      </c>
      <c r="E212" s="137">
        <v>900</v>
      </c>
      <c r="F212" s="137">
        <v>900</v>
      </c>
      <c r="G212" s="137"/>
      <c r="H212" s="137">
        <v>900</v>
      </c>
      <c r="I212" s="137"/>
      <c r="J212" s="137"/>
      <c r="K212" s="137"/>
      <c r="L212" s="137"/>
    </row>
    <row r="213" spans="1:12" ht="25.5">
      <c r="A213" s="135"/>
      <c r="B213" s="135"/>
      <c r="C213" s="136">
        <v>4440</v>
      </c>
      <c r="D213" s="136" t="s">
        <v>284</v>
      </c>
      <c r="E213" s="137">
        <v>1609</v>
      </c>
      <c r="F213" s="137">
        <v>1609</v>
      </c>
      <c r="G213" s="137"/>
      <c r="H213" s="137"/>
      <c r="I213" s="137"/>
      <c r="J213" s="137"/>
      <c r="K213" s="137"/>
      <c r="L213" s="137"/>
    </row>
    <row r="214" spans="1:12" ht="15.75">
      <c r="A214" s="132">
        <v>852</v>
      </c>
      <c r="B214" s="132"/>
      <c r="C214" s="133"/>
      <c r="D214" s="133" t="s">
        <v>319</v>
      </c>
      <c r="E214" s="134">
        <f>SUM(E215+E217+E229+E231+E234+E237+E239+E245+E257+E266+E275)</f>
        <v>3477201</v>
      </c>
      <c r="F214" s="134">
        <f>SUM(F215+F217+F229+F231+F234+F237+F239+F245+F257+F266+F275)</f>
        <v>3477201</v>
      </c>
      <c r="G214" s="134">
        <f>SUM(G215+G217+G229+G231+G234+G237+G239+G245+G257+G266+G275)</f>
        <v>318027</v>
      </c>
      <c r="H214" s="134">
        <f>SUM(H215+H217+H229+H231+H234+H237+H239+H245+H257+H266+H275)</f>
        <v>62698</v>
      </c>
      <c r="I214" s="134"/>
      <c r="J214" s="134"/>
      <c r="K214" s="134"/>
      <c r="L214" s="134"/>
    </row>
    <row r="215" spans="1:12" ht="12.75">
      <c r="A215" s="138"/>
      <c r="B215" s="138">
        <v>85202</v>
      </c>
      <c r="C215" s="139"/>
      <c r="D215" s="139" t="s">
        <v>320</v>
      </c>
      <c r="E215" s="140">
        <f>SUM(E216:E216)</f>
        <v>36000</v>
      </c>
      <c r="F215" s="140">
        <f>SUM(F216:F216)</f>
        <v>36000</v>
      </c>
      <c r="G215" s="140"/>
      <c r="H215" s="140"/>
      <c r="I215" s="140"/>
      <c r="J215" s="140"/>
      <c r="K215" s="140"/>
      <c r="L215" s="140"/>
    </row>
    <row r="216" spans="1:12" ht="25.5">
      <c r="A216" s="135"/>
      <c r="B216" s="135"/>
      <c r="C216" s="136">
        <v>4330</v>
      </c>
      <c r="D216" s="136" t="s">
        <v>321</v>
      </c>
      <c r="E216" s="137">
        <v>36000</v>
      </c>
      <c r="F216" s="137">
        <v>36000</v>
      </c>
      <c r="G216" s="137"/>
      <c r="H216" s="137"/>
      <c r="I216" s="137"/>
      <c r="J216" s="137"/>
      <c r="K216" s="137"/>
      <c r="L216" s="137"/>
    </row>
    <row r="217" spans="1:12" ht="51">
      <c r="A217" s="138"/>
      <c r="B217" s="138">
        <v>85212</v>
      </c>
      <c r="C217" s="139"/>
      <c r="D217" s="139" t="s">
        <v>322</v>
      </c>
      <c r="E217" s="140">
        <f>SUM(E218:E228)</f>
        <v>2700000</v>
      </c>
      <c r="F217" s="140">
        <f>SUM(F218:F228)</f>
        <v>2700000</v>
      </c>
      <c r="G217" s="140">
        <f>SUM(G218:G228)</f>
        <v>48460</v>
      </c>
      <c r="H217" s="140">
        <f>SUM(H218:H228)</f>
        <v>9386</v>
      </c>
      <c r="I217" s="140"/>
      <c r="J217" s="140"/>
      <c r="K217" s="140"/>
      <c r="L217" s="140"/>
    </row>
    <row r="218" spans="1:12" ht="12.75">
      <c r="A218" s="135"/>
      <c r="B218" s="135"/>
      <c r="C218" s="136">
        <v>3110</v>
      </c>
      <c r="D218" s="136" t="s">
        <v>323</v>
      </c>
      <c r="E218" s="137">
        <v>2621360</v>
      </c>
      <c r="F218" s="137">
        <v>2621360</v>
      </c>
      <c r="G218" s="137"/>
      <c r="H218" s="137"/>
      <c r="I218" s="137"/>
      <c r="J218" s="137"/>
      <c r="K218" s="137"/>
      <c r="L218" s="137"/>
    </row>
    <row r="219" spans="1:12" ht="25.5">
      <c r="A219" s="135"/>
      <c r="B219" s="135"/>
      <c r="C219" s="136">
        <v>4010</v>
      </c>
      <c r="D219" s="136" t="s">
        <v>274</v>
      </c>
      <c r="E219" s="137">
        <v>45541</v>
      </c>
      <c r="F219" s="137">
        <v>45541</v>
      </c>
      <c r="G219" s="137">
        <v>45541</v>
      </c>
      <c r="H219" s="137"/>
      <c r="I219" s="137"/>
      <c r="J219" s="137"/>
      <c r="K219" s="137"/>
      <c r="L219" s="137"/>
    </row>
    <row r="220" spans="1:12" ht="12.75">
      <c r="A220" s="135"/>
      <c r="B220" s="135"/>
      <c r="C220" s="136">
        <v>4040</v>
      </c>
      <c r="D220" s="136" t="s">
        <v>275</v>
      </c>
      <c r="E220" s="137">
        <v>2919</v>
      </c>
      <c r="F220" s="137">
        <v>2919</v>
      </c>
      <c r="G220" s="137">
        <v>2919</v>
      </c>
      <c r="H220" s="137"/>
      <c r="I220" s="137"/>
      <c r="J220" s="137"/>
      <c r="K220" s="137"/>
      <c r="L220" s="137"/>
    </row>
    <row r="221" spans="1:12" ht="12.75">
      <c r="A221" s="135"/>
      <c r="B221" s="135"/>
      <c r="C221" s="136">
        <v>4110</v>
      </c>
      <c r="D221" s="136" t="s">
        <v>276</v>
      </c>
      <c r="E221" s="137">
        <v>8225</v>
      </c>
      <c r="F221" s="137">
        <v>8225</v>
      </c>
      <c r="G221" s="137"/>
      <c r="H221" s="137">
        <v>8225</v>
      </c>
      <c r="I221" s="137"/>
      <c r="J221" s="137"/>
      <c r="K221" s="137"/>
      <c r="L221" s="137"/>
    </row>
    <row r="222" spans="1:12" ht="12.75">
      <c r="A222" s="135"/>
      <c r="B222" s="135"/>
      <c r="C222" s="136">
        <v>4120</v>
      </c>
      <c r="D222" s="136" t="s">
        <v>277</v>
      </c>
      <c r="E222" s="137">
        <v>1161</v>
      </c>
      <c r="F222" s="137">
        <v>1161</v>
      </c>
      <c r="G222" s="137"/>
      <c r="H222" s="137">
        <v>1161</v>
      </c>
      <c r="I222" s="137"/>
      <c r="J222" s="137"/>
      <c r="K222" s="137"/>
      <c r="L222" s="137"/>
    </row>
    <row r="223" spans="1:12" ht="12.75">
      <c r="A223" s="135"/>
      <c r="B223" s="135"/>
      <c r="C223" s="136">
        <v>4170</v>
      </c>
      <c r="D223" s="136" t="s">
        <v>278</v>
      </c>
      <c r="E223" s="137">
        <v>6000</v>
      </c>
      <c r="F223" s="137">
        <v>6000</v>
      </c>
      <c r="G223" s="137"/>
      <c r="H223" s="137"/>
      <c r="I223" s="137"/>
      <c r="J223" s="137"/>
      <c r="K223" s="137"/>
      <c r="L223" s="137"/>
    </row>
    <row r="224" spans="1:12" ht="12.75">
      <c r="A224" s="135"/>
      <c r="B224" s="135"/>
      <c r="C224" s="136">
        <v>4210</v>
      </c>
      <c r="D224" s="136" t="s">
        <v>279</v>
      </c>
      <c r="E224" s="137">
        <v>3500</v>
      </c>
      <c r="F224" s="137">
        <v>3500</v>
      </c>
      <c r="G224" s="137"/>
      <c r="H224" s="137"/>
      <c r="I224" s="137"/>
      <c r="J224" s="137"/>
      <c r="K224" s="137"/>
      <c r="L224" s="137"/>
    </row>
    <row r="225" spans="1:12" ht="12.75">
      <c r="A225" s="135"/>
      <c r="B225" s="135"/>
      <c r="C225" s="136">
        <v>4260</v>
      </c>
      <c r="D225" s="136" t="s">
        <v>280</v>
      </c>
      <c r="E225" s="137">
        <v>1700</v>
      </c>
      <c r="F225" s="137">
        <v>1700</v>
      </c>
      <c r="G225" s="137"/>
      <c r="H225" s="137"/>
      <c r="I225" s="137"/>
      <c r="J225" s="137"/>
      <c r="K225" s="137"/>
      <c r="L225" s="137"/>
    </row>
    <row r="226" spans="1:12" ht="12.75">
      <c r="A226" s="135"/>
      <c r="B226" s="135"/>
      <c r="C226" s="136">
        <v>4300</v>
      </c>
      <c r="D226" s="136" t="s">
        <v>282</v>
      </c>
      <c r="E226" s="137">
        <v>7584</v>
      </c>
      <c r="F226" s="137">
        <v>7584</v>
      </c>
      <c r="G226" s="137"/>
      <c r="H226" s="137"/>
      <c r="I226" s="137"/>
      <c r="J226" s="137"/>
      <c r="K226" s="137"/>
      <c r="L226" s="137"/>
    </row>
    <row r="227" spans="1:12" ht="12.75">
      <c r="A227" s="135"/>
      <c r="B227" s="135"/>
      <c r="C227" s="136">
        <v>4410</v>
      </c>
      <c r="D227" s="136" t="s">
        <v>283</v>
      </c>
      <c r="E227" s="137">
        <v>400</v>
      </c>
      <c r="F227" s="137">
        <v>400</v>
      </c>
      <c r="G227" s="137"/>
      <c r="H227" s="137"/>
      <c r="I227" s="137"/>
      <c r="J227" s="137"/>
      <c r="K227" s="137"/>
      <c r="L227" s="137"/>
    </row>
    <row r="228" spans="1:12" ht="25.5">
      <c r="A228" s="135"/>
      <c r="B228" s="135"/>
      <c r="C228" s="136">
        <v>4440</v>
      </c>
      <c r="D228" s="136" t="s">
        <v>284</v>
      </c>
      <c r="E228" s="137">
        <v>1610</v>
      </c>
      <c r="F228" s="137">
        <v>1610</v>
      </c>
      <c r="G228" s="137"/>
      <c r="H228" s="137"/>
      <c r="I228" s="137"/>
      <c r="J228" s="137"/>
      <c r="K228" s="137"/>
      <c r="L228" s="137"/>
    </row>
    <row r="229" spans="1:12" ht="63.75">
      <c r="A229" s="138"/>
      <c r="B229" s="138">
        <v>85213</v>
      </c>
      <c r="C229" s="139"/>
      <c r="D229" s="139" t="s">
        <v>324</v>
      </c>
      <c r="E229" s="140">
        <v>8800</v>
      </c>
      <c r="F229" s="140">
        <v>8800</v>
      </c>
      <c r="G229" s="140"/>
      <c r="H229" s="140"/>
      <c r="I229" s="140"/>
      <c r="J229" s="140"/>
      <c r="K229" s="140"/>
      <c r="L229" s="140"/>
    </row>
    <row r="230" spans="1:12" ht="25.5">
      <c r="A230" s="135"/>
      <c r="B230" s="135"/>
      <c r="C230" s="136">
        <v>4130</v>
      </c>
      <c r="D230" s="136" t="s">
        <v>325</v>
      </c>
      <c r="E230" s="137">
        <v>8800</v>
      </c>
      <c r="F230" s="137">
        <v>8800</v>
      </c>
      <c r="G230" s="137"/>
      <c r="H230" s="137"/>
      <c r="I230" s="137"/>
      <c r="J230" s="137"/>
      <c r="K230" s="137"/>
      <c r="L230" s="137"/>
    </row>
    <row r="231" spans="1:12" ht="38.25">
      <c r="A231" s="138"/>
      <c r="B231" s="138">
        <v>85214</v>
      </c>
      <c r="C231" s="139"/>
      <c r="D231" s="139" t="s">
        <v>378</v>
      </c>
      <c r="E231" s="140">
        <f>SUM(E232:E233)</f>
        <v>95000</v>
      </c>
      <c r="F231" s="140">
        <f>SUM(F232:F233)</f>
        <v>95000</v>
      </c>
      <c r="G231" s="140"/>
      <c r="H231" s="140"/>
      <c r="I231" s="140"/>
      <c r="J231" s="140"/>
      <c r="K231" s="140"/>
      <c r="L231" s="140"/>
    </row>
    <row r="232" spans="1:12" ht="12.75">
      <c r="A232" s="135"/>
      <c r="B232" s="135"/>
      <c r="C232" s="136">
        <v>3110</v>
      </c>
      <c r="D232" s="136" t="s">
        <v>323</v>
      </c>
      <c r="E232" s="137">
        <v>68000</v>
      </c>
      <c r="F232" s="137">
        <v>68000</v>
      </c>
      <c r="G232" s="137"/>
      <c r="H232" s="137"/>
      <c r="I232" s="137"/>
      <c r="J232" s="137"/>
      <c r="K232" s="137"/>
      <c r="L232" s="137"/>
    </row>
    <row r="233" spans="1:12" ht="12.75">
      <c r="A233" s="135"/>
      <c r="B233" s="135"/>
      <c r="C233" s="136">
        <v>3110</v>
      </c>
      <c r="D233" s="136" t="s">
        <v>323</v>
      </c>
      <c r="E233" s="137">
        <v>27000</v>
      </c>
      <c r="F233" s="137">
        <v>27000</v>
      </c>
      <c r="G233" s="137"/>
      <c r="H233" s="137"/>
      <c r="I233" s="137"/>
      <c r="J233" s="137"/>
      <c r="K233" s="137"/>
      <c r="L233" s="137"/>
    </row>
    <row r="234" spans="1:12" ht="51">
      <c r="A234" s="138"/>
      <c r="B234" s="138">
        <v>85214</v>
      </c>
      <c r="C234" s="139"/>
      <c r="D234" s="139" t="s">
        <v>377</v>
      </c>
      <c r="E234" s="140">
        <f>SUM(E235:E236)</f>
        <v>95000</v>
      </c>
      <c r="F234" s="140">
        <f>SUM(F235:F236)</f>
        <v>95000</v>
      </c>
      <c r="G234" s="140"/>
      <c r="H234" s="140"/>
      <c r="I234" s="140"/>
      <c r="J234" s="140"/>
      <c r="K234" s="140"/>
      <c r="L234" s="140"/>
    </row>
    <row r="235" spans="1:12" ht="12.75">
      <c r="A235" s="135"/>
      <c r="B235" s="135"/>
      <c r="C235" s="136">
        <v>3110</v>
      </c>
      <c r="D235" s="136" t="s">
        <v>323</v>
      </c>
      <c r="E235" s="137">
        <v>60000</v>
      </c>
      <c r="F235" s="137">
        <v>60000</v>
      </c>
      <c r="G235" s="137"/>
      <c r="H235" s="137"/>
      <c r="I235" s="137"/>
      <c r="J235" s="137"/>
      <c r="K235" s="137"/>
      <c r="L235" s="137"/>
    </row>
    <row r="236" spans="1:12" ht="12.75">
      <c r="A236" s="135"/>
      <c r="B236" s="135"/>
      <c r="C236" s="136">
        <v>3110</v>
      </c>
      <c r="D236" s="136" t="s">
        <v>323</v>
      </c>
      <c r="E236" s="137">
        <v>35000</v>
      </c>
      <c r="F236" s="137">
        <v>35000</v>
      </c>
      <c r="G236" s="137"/>
      <c r="H236" s="137"/>
      <c r="I236" s="137"/>
      <c r="J236" s="137"/>
      <c r="K236" s="137"/>
      <c r="L236" s="137"/>
    </row>
    <row r="237" spans="1:12" ht="12.75">
      <c r="A237" s="138"/>
      <c r="B237" s="138">
        <v>85215</v>
      </c>
      <c r="C237" s="139"/>
      <c r="D237" s="139" t="s">
        <v>326</v>
      </c>
      <c r="E237" s="140">
        <f>SUM(E238:E238)</f>
        <v>10000</v>
      </c>
      <c r="F237" s="140">
        <f>SUM(F238:F238)</f>
        <v>10000</v>
      </c>
      <c r="G237" s="140"/>
      <c r="H237" s="140"/>
      <c r="I237" s="140"/>
      <c r="J237" s="140"/>
      <c r="K237" s="140"/>
      <c r="L237" s="140"/>
    </row>
    <row r="238" spans="1:12" ht="12.75">
      <c r="A238" s="135"/>
      <c r="B238" s="135"/>
      <c r="C238" s="136">
        <v>3110</v>
      </c>
      <c r="D238" s="136" t="s">
        <v>323</v>
      </c>
      <c r="E238" s="137">
        <v>10000</v>
      </c>
      <c r="F238" s="137">
        <v>10000</v>
      </c>
      <c r="G238" s="137"/>
      <c r="H238" s="137"/>
      <c r="I238" s="137"/>
      <c r="J238" s="137"/>
      <c r="K238" s="137"/>
      <c r="L238" s="137"/>
    </row>
    <row r="239" spans="1:12" ht="25.5">
      <c r="A239" s="138"/>
      <c r="B239" s="138">
        <v>85219</v>
      </c>
      <c r="C239" s="139"/>
      <c r="D239" s="139" t="s">
        <v>327</v>
      </c>
      <c r="E239" s="140">
        <f>SUM(E240:E244)</f>
        <v>125000</v>
      </c>
      <c r="F239" s="140">
        <f>SUM(F240:F244)</f>
        <v>125000</v>
      </c>
      <c r="G239" s="140">
        <f>SUM(G240:G244)</f>
        <v>101247</v>
      </c>
      <c r="H239" s="140">
        <f>SUM(H240:H244)</f>
        <v>19728</v>
      </c>
      <c r="I239" s="140"/>
      <c r="J239" s="140"/>
      <c r="K239" s="140"/>
      <c r="L239" s="140"/>
    </row>
    <row r="240" spans="1:12" ht="25.5">
      <c r="A240" s="135"/>
      <c r="B240" s="135"/>
      <c r="C240" s="136">
        <v>4010</v>
      </c>
      <c r="D240" s="136" t="s">
        <v>274</v>
      </c>
      <c r="E240" s="137">
        <v>91851</v>
      </c>
      <c r="F240" s="137">
        <v>91851</v>
      </c>
      <c r="G240" s="137">
        <v>91851</v>
      </c>
      <c r="H240" s="137"/>
      <c r="I240" s="137"/>
      <c r="J240" s="137"/>
      <c r="K240" s="137"/>
      <c r="L240" s="137"/>
    </row>
    <row r="241" spans="1:12" ht="12.75">
      <c r="A241" s="135"/>
      <c r="B241" s="135"/>
      <c r="C241" s="136">
        <v>4040</v>
      </c>
      <c r="D241" s="136" t="s">
        <v>275</v>
      </c>
      <c r="E241" s="137">
        <v>9396</v>
      </c>
      <c r="F241" s="137">
        <v>9396</v>
      </c>
      <c r="G241" s="137">
        <v>9396</v>
      </c>
      <c r="H241" s="137"/>
      <c r="I241" s="137"/>
      <c r="J241" s="137"/>
      <c r="K241" s="137"/>
      <c r="L241" s="137"/>
    </row>
    <row r="242" spans="1:12" ht="12.75">
      <c r="A242" s="135"/>
      <c r="B242" s="135"/>
      <c r="C242" s="136">
        <v>4110</v>
      </c>
      <c r="D242" s="136" t="s">
        <v>276</v>
      </c>
      <c r="E242" s="137">
        <v>17340</v>
      </c>
      <c r="F242" s="137">
        <v>17340</v>
      </c>
      <c r="G242" s="137"/>
      <c r="H242" s="137">
        <v>17340</v>
      </c>
      <c r="I242" s="137"/>
      <c r="J242" s="137"/>
      <c r="K242" s="137"/>
      <c r="L242" s="137"/>
    </row>
    <row r="243" spans="1:12" ht="12.75">
      <c r="A243" s="135"/>
      <c r="B243" s="135"/>
      <c r="C243" s="136">
        <v>4120</v>
      </c>
      <c r="D243" s="136" t="s">
        <v>277</v>
      </c>
      <c r="E243" s="137">
        <v>2388</v>
      </c>
      <c r="F243" s="137">
        <v>2388</v>
      </c>
      <c r="G243" s="137"/>
      <c r="H243" s="137">
        <v>2388</v>
      </c>
      <c r="I243" s="137"/>
      <c r="J243" s="137"/>
      <c r="K243" s="137"/>
      <c r="L243" s="137"/>
    </row>
    <row r="244" spans="1:12" ht="25.5">
      <c r="A244" s="135"/>
      <c r="B244" s="135"/>
      <c r="C244" s="136">
        <v>4440</v>
      </c>
      <c r="D244" s="136" t="s">
        <v>284</v>
      </c>
      <c r="E244" s="137">
        <v>4025</v>
      </c>
      <c r="F244" s="137">
        <v>4025</v>
      </c>
      <c r="G244" s="137"/>
      <c r="H244" s="137"/>
      <c r="I244" s="137"/>
      <c r="J244" s="137"/>
      <c r="K244" s="137"/>
      <c r="L244" s="137"/>
    </row>
    <row r="245" spans="1:12" ht="25.5">
      <c r="A245" s="138"/>
      <c r="B245" s="138">
        <v>85219</v>
      </c>
      <c r="C245" s="139"/>
      <c r="D245" s="139" t="s">
        <v>328</v>
      </c>
      <c r="E245" s="140">
        <f>SUM(E246:E256)</f>
        <v>92428</v>
      </c>
      <c r="F245" s="140">
        <f>SUM(F246:F256)</f>
        <v>92428</v>
      </c>
      <c r="G245" s="140">
        <f>SUM(G246:G255)</f>
        <v>58661</v>
      </c>
      <c r="H245" s="140">
        <f>SUM(H246:H255)</f>
        <v>11764</v>
      </c>
      <c r="I245" s="140"/>
      <c r="J245" s="140"/>
      <c r="K245" s="140"/>
      <c r="L245" s="140"/>
    </row>
    <row r="246" spans="1:12" ht="25.5">
      <c r="A246" s="135"/>
      <c r="B246" s="135"/>
      <c r="C246" s="136">
        <v>3020</v>
      </c>
      <c r="D246" s="136" t="s">
        <v>273</v>
      </c>
      <c r="E246" s="137">
        <v>400</v>
      </c>
      <c r="F246" s="137">
        <v>400</v>
      </c>
      <c r="G246" s="137"/>
      <c r="H246" s="137"/>
      <c r="I246" s="137"/>
      <c r="J246" s="137"/>
      <c r="K246" s="137"/>
      <c r="L246" s="137"/>
    </row>
    <row r="247" spans="1:12" ht="25.5">
      <c r="A247" s="135"/>
      <c r="B247" s="135"/>
      <c r="C247" s="136">
        <v>4010</v>
      </c>
      <c r="D247" s="136" t="s">
        <v>274</v>
      </c>
      <c r="E247" s="137">
        <v>56848</v>
      </c>
      <c r="F247" s="137">
        <v>56848</v>
      </c>
      <c r="G247" s="137">
        <v>56848</v>
      </c>
      <c r="H247" s="137"/>
      <c r="I247" s="137"/>
      <c r="J247" s="137"/>
      <c r="K247" s="137"/>
      <c r="L247" s="137"/>
    </row>
    <row r="248" spans="1:12" ht="12.75">
      <c r="A248" s="135"/>
      <c r="B248" s="135"/>
      <c r="C248" s="136">
        <v>4040</v>
      </c>
      <c r="D248" s="136" t="s">
        <v>275</v>
      </c>
      <c r="E248" s="137">
        <v>1813</v>
      </c>
      <c r="F248" s="137">
        <v>1813</v>
      </c>
      <c r="G248" s="137">
        <v>1813</v>
      </c>
      <c r="H248" s="137"/>
      <c r="I248" s="137"/>
      <c r="J248" s="137"/>
      <c r="K248" s="137"/>
      <c r="L248" s="137"/>
    </row>
    <row r="249" spans="1:12" ht="12.75">
      <c r="A249" s="135"/>
      <c r="B249" s="135"/>
      <c r="C249" s="136">
        <v>4110</v>
      </c>
      <c r="D249" s="136" t="s">
        <v>276</v>
      </c>
      <c r="E249" s="137">
        <v>10329</v>
      </c>
      <c r="F249" s="137">
        <v>10329</v>
      </c>
      <c r="G249" s="137"/>
      <c r="H249" s="137">
        <v>10329</v>
      </c>
      <c r="I249" s="137"/>
      <c r="J249" s="137"/>
      <c r="K249" s="137"/>
      <c r="L249" s="137"/>
    </row>
    <row r="250" spans="1:12" ht="12.75">
      <c r="A250" s="135"/>
      <c r="B250" s="135"/>
      <c r="C250" s="136">
        <v>4120</v>
      </c>
      <c r="D250" s="136" t="s">
        <v>277</v>
      </c>
      <c r="E250" s="137">
        <v>1435</v>
      </c>
      <c r="F250" s="137">
        <v>1435</v>
      </c>
      <c r="G250" s="137"/>
      <c r="H250" s="137">
        <v>1435</v>
      </c>
      <c r="I250" s="137"/>
      <c r="J250" s="137"/>
      <c r="K250" s="137"/>
      <c r="L250" s="137"/>
    </row>
    <row r="251" spans="1:12" ht="12.75">
      <c r="A251" s="135"/>
      <c r="B251" s="135"/>
      <c r="C251" s="136">
        <v>4170</v>
      </c>
      <c r="D251" s="136" t="s">
        <v>278</v>
      </c>
      <c r="E251" s="137">
        <v>6000</v>
      </c>
      <c r="F251" s="137">
        <v>6000</v>
      </c>
      <c r="G251" s="137"/>
      <c r="H251" s="137"/>
      <c r="I251" s="137"/>
      <c r="J251" s="137"/>
      <c r="K251" s="137"/>
      <c r="L251" s="137"/>
    </row>
    <row r="252" spans="1:12" ht="12.75">
      <c r="A252" s="135"/>
      <c r="B252" s="135"/>
      <c r="C252" s="136">
        <v>4210</v>
      </c>
      <c r="D252" s="136" t="s">
        <v>279</v>
      </c>
      <c r="E252" s="137">
        <v>4500</v>
      </c>
      <c r="F252" s="137">
        <v>4500</v>
      </c>
      <c r="G252" s="137"/>
      <c r="H252" s="137"/>
      <c r="I252" s="137"/>
      <c r="J252" s="137"/>
      <c r="K252" s="137"/>
      <c r="L252" s="137"/>
    </row>
    <row r="253" spans="1:12" ht="12.75">
      <c r="A253" s="135"/>
      <c r="B253" s="135"/>
      <c r="C253" s="136">
        <v>4260</v>
      </c>
      <c r="D253" s="136" t="s">
        <v>280</v>
      </c>
      <c r="E253" s="137">
        <v>2500</v>
      </c>
      <c r="F253" s="137">
        <v>2500</v>
      </c>
      <c r="G253" s="137"/>
      <c r="H253" s="137"/>
      <c r="I253" s="137"/>
      <c r="J253" s="137"/>
      <c r="K253" s="137"/>
      <c r="L253" s="137"/>
    </row>
    <row r="254" spans="1:12" ht="12.75">
      <c r="A254" s="135"/>
      <c r="B254" s="135"/>
      <c r="C254" s="136">
        <v>4300</v>
      </c>
      <c r="D254" s="136" t="s">
        <v>282</v>
      </c>
      <c r="E254" s="137">
        <v>7000</v>
      </c>
      <c r="F254" s="137">
        <v>7000</v>
      </c>
      <c r="G254" s="137"/>
      <c r="H254" s="137"/>
      <c r="I254" s="137"/>
      <c r="J254" s="137"/>
      <c r="K254" s="137"/>
      <c r="L254" s="137"/>
    </row>
    <row r="255" spans="1:12" ht="12.75">
      <c r="A255" s="135"/>
      <c r="B255" s="135"/>
      <c r="C255" s="136">
        <v>4410</v>
      </c>
      <c r="D255" s="136" t="s">
        <v>283</v>
      </c>
      <c r="E255" s="137">
        <v>1200</v>
      </c>
      <c r="F255" s="137">
        <v>1200</v>
      </c>
      <c r="G255" s="137"/>
      <c r="H255" s="137"/>
      <c r="I255" s="137"/>
      <c r="J255" s="137"/>
      <c r="K255" s="137"/>
      <c r="L255" s="137"/>
    </row>
    <row r="256" spans="1:12" ht="25.5">
      <c r="A256" s="135"/>
      <c r="B256" s="135"/>
      <c r="C256" s="136">
        <v>4440</v>
      </c>
      <c r="D256" s="136" t="s">
        <v>284</v>
      </c>
      <c r="E256" s="137">
        <v>403</v>
      </c>
      <c r="F256" s="137">
        <v>403</v>
      </c>
      <c r="G256" s="137"/>
      <c r="H256" s="137"/>
      <c r="I256" s="137"/>
      <c r="J256" s="137"/>
      <c r="K256" s="137"/>
      <c r="L256" s="137"/>
    </row>
    <row r="257" spans="1:12" ht="38.25">
      <c r="A257" s="138"/>
      <c r="B257" s="138">
        <v>85228</v>
      </c>
      <c r="C257" s="139"/>
      <c r="D257" s="139" t="s">
        <v>329</v>
      </c>
      <c r="E257" s="140">
        <f>SUM(E258:E265)</f>
        <v>27600</v>
      </c>
      <c r="F257" s="140">
        <f>SUM(F258:F265)</f>
        <v>27600</v>
      </c>
      <c r="G257" s="140">
        <f>SUM(G258:G265)</f>
        <v>20745</v>
      </c>
      <c r="H257" s="140">
        <f>SUM(H258:H265)</f>
        <v>4186</v>
      </c>
      <c r="I257" s="140"/>
      <c r="J257" s="140"/>
      <c r="K257" s="140"/>
      <c r="L257" s="140"/>
    </row>
    <row r="258" spans="1:12" ht="25.5">
      <c r="A258" s="135"/>
      <c r="B258" s="135"/>
      <c r="C258" s="136">
        <v>3020</v>
      </c>
      <c r="D258" s="136" t="s">
        <v>273</v>
      </c>
      <c r="E258" s="137">
        <v>100</v>
      </c>
      <c r="F258" s="137">
        <v>100</v>
      </c>
      <c r="G258" s="137"/>
      <c r="H258" s="137"/>
      <c r="I258" s="137"/>
      <c r="J258" s="137"/>
      <c r="K258" s="137"/>
      <c r="L258" s="137"/>
    </row>
    <row r="259" spans="1:12" ht="25.5">
      <c r="A259" s="135"/>
      <c r="B259" s="135"/>
      <c r="C259" s="136">
        <v>4010</v>
      </c>
      <c r="D259" s="136" t="s">
        <v>274</v>
      </c>
      <c r="E259" s="137">
        <v>19154</v>
      </c>
      <c r="F259" s="137">
        <v>19154</v>
      </c>
      <c r="G259" s="137">
        <v>19154</v>
      </c>
      <c r="H259" s="137"/>
      <c r="I259" s="137"/>
      <c r="J259" s="137"/>
      <c r="K259" s="137"/>
      <c r="L259" s="137"/>
    </row>
    <row r="260" spans="1:12" ht="12.75">
      <c r="A260" s="135"/>
      <c r="B260" s="135"/>
      <c r="C260" s="136">
        <v>4040</v>
      </c>
      <c r="D260" s="136" t="s">
        <v>275</v>
      </c>
      <c r="E260" s="137">
        <v>1591</v>
      </c>
      <c r="F260" s="137">
        <v>1591</v>
      </c>
      <c r="G260" s="137">
        <v>1591</v>
      </c>
      <c r="H260" s="137"/>
      <c r="I260" s="137"/>
      <c r="J260" s="137"/>
      <c r="K260" s="137"/>
      <c r="L260" s="137"/>
    </row>
    <row r="261" spans="1:12" ht="12.75">
      <c r="A261" s="135"/>
      <c r="B261" s="135"/>
      <c r="C261" s="136">
        <v>4110</v>
      </c>
      <c r="D261" s="136" t="s">
        <v>276</v>
      </c>
      <c r="E261" s="137">
        <v>3678</v>
      </c>
      <c r="F261" s="137">
        <v>3678</v>
      </c>
      <c r="G261" s="137"/>
      <c r="H261" s="137">
        <v>3678</v>
      </c>
      <c r="I261" s="137"/>
      <c r="J261" s="137"/>
      <c r="K261" s="137"/>
      <c r="L261" s="137"/>
    </row>
    <row r="262" spans="1:12" ht="12.75">
      <c r="A262" s="135"/>
      <c r="B262" s="135"/>
      <c r="C262" s="136">
        <v>4120</v>
      </c>
      <c r="D262" s="136" t="s">
        <v>277</v>
      </c>
      <c r="E262" s="137">
        <v>508</v>
      </c>
      <c r="F262" s="137">
        <v>508</v>
      </c>
      <c r="G262" s="137"/>
      <c r="H262" s="137">
        <v>508</v>
      </c>
      <c r="I262" s="137"/>
      <c r="J262" s="137"/>
      <c r="K262" s="137"/>
      <c r="L262" s="137"/>
    </row>
    <row r="263" spans="1:12" ht="12.75">
      <c r="A263" s="135"/>
      <c r="B263" s="135"/>
      <c r="C263" s="136">
        <v>4210</v>
      </c>
      <c r="D263" s="136" t="s">
        <v>279</v>
      </c>
      <c r="E263" s="137">
        <v>764</v>
      </c>
      <c r="F263" s="137">
        <v>764</v>
      </c>
      <c r="G263" s="137"/>
      <c r="H263" s="137"/>
      <c r="I263" s="137"/>
      <c r="J263" s="137"/>
      <c r="K263" s="137"/>
      <c r="L263" s="137"/>
    </row>
    <row r="264" spans="1:12" ht="12.75">
      <c r="A264" s="135"/>
      <c r="B264" s="135"/>
      <c r="C264" s="136">
        <v>4410</v>
      </c>
      <c r="D264" s="136" t="s">
        <v>283</v>
      </c>
      <c r="E264" s="137">
        <v>1000</v>
      </c>
      <c r="F264" s="137">
        <v>1000</v>
      </c>
      <c r="G264" s="137"/>
      <c r="H264" s="137"/>
      <c r="I264" s="137"/>
      <c r="J264" s="137"/>
      <c r="K264" s="137"/>
      <c r="L264" s="137"/>
    </row>
    <row r="265" spans="1:12" ht="25.5">
      <c r="A265" s="135"/>
      <c r="B265" s="135"/>
      <c r="C265" s="136">
        <v>4440</v>
      </c>
      <c r="D265" s="136" t="s">
        <v>284</v>
      </c>
      <c r="E265" s="137">
        <v>805</v>
      </c>
      <c r="F265" s="137">
        <v>805</v>
      </c>
      <c r="G265" s="137"/>
      <c r="H265" s="137"/>
      <c r="I265" s="137"/>
      <c r="J265" s="137"/>
      <c r="K265" s="137"/>
      <c r="L265" s="137"/>
    </row>
    <row r="266" spans="1:12" ht="25.5">
      <c r="A266" s="138"/>
      <c r="B266" s="138">
        <v>85228</v>
      </c>
      <c r="C266" s="139"/>
      <c r="D266" s="139" t="s">
        <v>330</v>
      </c>
      <c r="E266" s="140">
        <f>SUM(E267:E274)</f>
        <v>115873</v>
      </c>
      <c r="F266" s="140">
        <f>SUM(F267:F274)</f>
        <v>115873</v>
      </c>
      <c r="G266" s="140">
        <f>SUM(G267:G274)</f>
        <v>88914</v>
      </c>
      <c r="H266" s="140">
        <f>SUM(H267:H274)</f>
        <v>17634</v>
      </c>
      <c r="I266" s="140"/>
      <c r="J266" s="140"/>
      <c r="K266" s="140"/>
      <c r="L266" s="140"/>
    </row>
    <row r="267" spans="1:12" ht="25.5">
      <c r="A267" s="135"/>
      <c r="B267" s="135"/>
      <c r="C267" s="136">
        <v>3020</v>
      </c>
      <c r="D267" s="136" t="s">
        <v>273</v>
      </c>
      <c r="E267" s="137">
        <v>500</v>
      </c>
      <c r="F267" s="137">
        <v>500</v>
      </c>
      <c r="G267" s="137"/>
      <c r="H267" s="137"/>
      <c r="I267" s="137"/>
      <c r="J267" s="137"/>
      <c r="K267" s="137"/>
      <c r="L267" s="137"/>
    </row>
    <row r="268" spans="1:12" ht="25.5">
      <c r="A268" s="135"/>
      <c r="B268" s="135"/>
      <c r="C268" s="136">
        <v>4010</v>
      </c>
      <c r="D268" s="136" t="s">
        <v>274</v>
      </c>
      <c r="E268" s="137">
        <v>82514</v>
      </c>
      <c r="F268" s="137">
        <v>82514</v>
      </c>
      <c r="G268" s="137">
        <v>82514</v>
      </c>
      <c r="H268" s="137"/>
      <c r="I268" s="137"/>
      <c r="J268" s="137"/>
      <c r="K268" s="137"/>
      <c r="L268" s="137"/>
    </row>
    <row r="269" spans="1:12" ht="12.75">
      <c r="A269" s="135"/>
      <c r="B269" s="135"/>
      <c r="C269" s="136">
        <v>4040</v>
      </c>
      <c r="D269" s="136" t="s">
        <v>275</v>
      </c>
      <c r="E269" s="137">
        <v>6400</v>
      </c>
      <c r="F269" s="137">
        <v>6400</v>
      </c>
      <c r="G269" s="137">
        <v>6400</v>
      </c>
      <c r="H269" s="137"/>
      <c r="I269" s="137"/>
      <c r="J269" s="137"/>
      <c r="K269" s="137"/>
      <c r="L269" s="137"/>
    </row>
    <row r="270" spans="1:12" ht="12.75">
      <c r="A270" s="135"/>
      <c r="B270" s="135"/>
      <c r="C270" s="136">
        <v>4110</v>
      </c>
      <c r="D270" s="136" t="s">
        <v>276</v>
      </c>
      <c r="E270" s="137">
        <v>15534</v>
      </c>
      <c r="F270" s="137">
        <v>15534</v>
      </c>
      <c r="G270" s="137"/>
      <c r="H270" s="137">
        <v>15534</v>
      </c>
      <c r="I270" s="137"/>
      <c r="J270" s="137"/>
      <c r="K270" s="137"/>
      <c r="L270" s="137"/>
    </row>
    <row r="271" spans="1:12" ht="12.75">
      <c r="A271" s="135"/>
      <c r="B271" s="135"/>
      <c r="C271" s="136">
        <v>4120</v>
      </c>
      <c r="D271" s="136" t="s">
        <v>277</v>
      </c>
      <c r="E271" s="137">
        <v>2100</v>
      </c>
      <c r="F271" s="137">
        <v>2100</v>
      </c>
      <c r="G271" s="137"/>
      <c r="H271" s="137">
        <v>2100</v>
      </c>
      <c r="I271" s="137"/>
      <c r="J271" s="137"/>
      <c r="K271" s="137"/>
      <c r="L271" s="137"/>
    </row>
    <row r="272" spans="1:12" ht="12.75">
      <c r="A272" s="135"/>
      <c r="B272" s="135"/>
      <c r="C272" s="136">
        <v>4210</v>
      </c>
      <c r="D272" s="136" t="s">
        <v>279</v>
      </c>
      <c r="E272" s="137">
        <v>1000</v>
      </c>
      <c r="F272" s="137">
        <v>1000</v>
      </c>
      <c r="G272" s="137"/>
      <c r="H272" s="137"/>
      <c r="I272" s="137"/>
      <c r="J272" s="137"/>
      <c r="K272" s="137"/>
      <c r="L272" s="137"/>
    </row>
    <row r="273" spans="1:12" ht="12.75">
      <c r="A273" s="135"/>
      <c r="B273" s="135"/>
      <c r="C273" s="136">
        <v>4410</v>
      </c>
      <c r="D273" s="136" t="s">
        <v>283</v>
      </c>
      <c r="E273" s="137">
        <v>3800</v>
      </c>
      <c r="F273" s="137">
        <v>3800</v>
      </c>
      <c r="G273" s="137"/>
      <c r="H273" s="137"/>
      <c r="I273" s="137"/>
      <c r="J273" s="137"/>
      <c r="K273" s="137"/>
      <c r="L273" s="137"/>
    </row>
    <row r="274" spans="1:12" ht="25.5">
      <c r="A274" s="135"/>
      <c r="B274" s="135"/>
      <c r="C274" s="136">
        <v>4440</v>
      </c>
      <c r="D274" s="136" t="s">
        <v>284</v>
      </c>
      <c r="E274" s="137">
        <v>4025</v>
      </c>
      <c r="F274" s="137">
        <v>4025</v>
      </c>
      <c r="G274" s="137"/>
      <c r="H274" s="137"/>
      <c r="I274" s="137"/>
      <c r="J274" s="137"/>
      <c r="K274" s="137"/>
      <c r="L274" s="137"/>
    </row>
    <row r="275" spans="1:12" ht="12.75">
      <c r="A275" s="138"/>
      <c r="B275" s="138">
        <v>85295</v>
      </c>
      <c r="C275" s="139"/>
      <c r="D275" s="139" t="s">
        <v>170</v>
      </c>
      <c r="E275" s="140">
        <f>SUM(E276:E279)</f>
        <v>171500</v>
      </c>
      <c r="F275" s="140">
        <f>SUM(F276:F279)</f>
        <v>171500</v>
      </c>
      <c r="G275" s="140"/>
      <c r="H275" s="140"/>
      <c r="I275" s="140"/>
      <c r="J275" s="140"/>
      <c r="K275" s="140"/>
      <c r="L275" s="140"/>
    </row>
    <row r="276" spans="1:12" ht="12.75">
      <c r="A276" s="135"/>
      <c r="B276" s="135"/>
      <c r="C276" s="136">
        <v>3110</v>
      </c>
      <c r="D276" s="136" t="s">
        <v>331</v>
      </c>
      <c r="E276" s="137">
        <v>65000</v>
      </c>
      <c r="F276" s="137">
        <v>65000</v>
      </c>
      <c r="G276" s="137"/>
      <c r="H276" s="137"/>
      <c r="I276" s="137"/>
      <c r="J276" s="137"/>
      <c r="K276" s="137"/>
      <c r="L276" s="137"/>
    </row>
    <row r="277" spans="1:12" ht="25.5">
      <c r="A277" s="135"/>
      <c r="B277" s="135"/>
      <c r="C277" s="136">
        <v>3110</v>
      </c>
      <c r="D277" s="136" t="s">
        <v>332</v>
      </c>
      <c r="E277" s="137">
        <v>87000</v>
      </c>
      <c r="F277" s="137">
        <v>87000</v>
      </c>
      <c r="G277" s="137"/>
      <c r="H277" s="137"/>
      <c r="I277" s="137"/>
      <c r="J277" s="137"/>
      <c r="K277" s="137"/>
      <c r="L277" s="137"/>
    </row>
    <row r="278" spans="1:12" ht="25.5">
      <c r="A278" s="135"/>
      <c r="B278" s="135"/>
      <c r="C278" s="136">
        <v>3110</v>
      </c>
      <c r="D278" s="136" t="s">
        <v>333</v>
      </c>
      <c r="E278" s="137">
        <v>16000</v>
      </c>
      <c r="F278" s="137">
        <v>16000</v>
      </c>
      <c r="G278" s="137"/>
      <c r="H278" s="137"/>
      <c r="I278" s="137"/>
      <c r="J278" s="137"/>
      <c r="K278" s="137"/>
      <c r="L278" s="137"/>
    </row>
    <row r="279" spans="1:12" ht="12.75">
      <c r="A279" s="135"/>
      <c r="B279" s="135"/>
      <c r="C279" s="136">
        <v>3110</v>
      </c>
      <c r="D279" s="136" t="s">
        <v>323</v>
      </c>
      <c r="E279" s="137">
        <v>3500</v>
      </c>
      <c r="F279" s="137">
        <v>3500</v>
      </c>
      <c r="G279" s="137"/>
      <c r="H279" s="137"/>
      <c r="I279" s="137"/>
      <c r="J279" s="137"/>
      <c r="K279" s="137"/>
      <c r="L279" s="137"/>
    </row>
    <row r="280" spans="1:12" ht="31.5">
      <c r="A280" s="132">
        <v>900</v>
      </c>
      <c r="B280" s="132"/>
      <c r="C280" s="133"/>
      <c r="D280" s="133" t="s">
        <v>334</v>
      </c>
      <c r="E280" s="134">
        <f>SUM(E281+E296+E298+E311+E313+E317)</f>
        <v>1010830</v>
      </c>
      <c r="F280" s="134">
        <f>SUM(F281+F296+F298+F311+F313+F317)</f>
        <v>610830</v>
      </c>
      <c r="G280" s="134">
        <f>SUM(G281+G296+G298+G311+G313+G317)</f>
        <v>142100</v>
      </c>
      <c r="H280" s="134">
        <f>SUM(H281+H296+H298+H311+H313+H317)</f>
        <v>28140</v>
      </c>
      <c r="I280" s="134"/>
      <c r="J280" s="134"/>
      <c r="K280" s="134"/>
      <c r="L280" s="134">
        <f>SUM(L281+L296+L298+L311+L313+L317)</f>
        <v>400000</v>
      </c>
    </row>
    <row r="281" spans="1:12" ht="25.5">
      <c r="A281" s="138"/>
      <c r="B281" s="138">
        <v>90001</v>
      </c>
      <c r="C281" s="139"/>
      <c r="D281" s="139" t="s">
        <v>225</v>
      </c>
      <c r="E281" s="140">
        <f>SUM(E282:E295)</f>
        <v>491226</v>
      </c>
      <c r="F281" s="140">
        <f>SUM(F282:F295)</f>
        <v>241226</v>
      </c>
      <c r="G281" s="140">
        <f aca="true" t="shared" si="0" ref="G281:L281">SUM(G282:G295)</f>
        <v>124000</v>
      </c>
      <c r="H281" s="140">
        <f t="shared" si="0"/>
        <v>24500</v>
      </c>
      <c r="I281" s="140"/>
      <c r="J281" s="140"/>
      <c r="K281" s="140"/>
      <c r="L281" s="140">
        <f t="shared" si="0"/>
        <v>250000</v>
      </c>
    </row>
    <row r="282" spans="1:12" ht="25.5">
      <c r="A282" s="135"/>
      <c r="B282" s="135"/>
      <c r="C282" s="136">
        <v>3020</v>
      </c>
      <c r="D282" s="136" t="s">
        <v>273</v>
      </c>
      <c r="E282" s="137">
        <v>2000</v>
      </c>
      <c r="F282" s="137">
        <v>2000</v>
      </c>
      <c r="G282" s="137"/>
      <c r="H282" s="137"/>
      <c r="I282" s="137"/>
      <c r="J282" s="137"/>
      <c r="K282" s="137"/>
      <c r="L282" s="137"/>
    </row>
    <row r="283" spans="1:12" ht="25.5">
      <c r="A283" s="135"/>
      <c r="B283" s="135"/>
      <c r="C283" s="136">
        <v>4010</v>
      </c>
      <c r="D283" s="136" t="s">
        <v>274</v>
      </c>
      <c r="E283" s="137">
        <v>115000</v>
      </c>
      <c r="F283" s="137">
        <v>115000</v>
      </c>
      <c r="G283" s="137">
        <v>115000</v>
      </c>
      <c r="H283" s="137"/>
      <c r="I283" s="137"/>
      <c r="J283" s="137"/>
      <c r="K283" s="137"/>
      <c r="L283" s="137"/>
    </row>
    <row r="284" spans="1:12" ht="12.75">
      <c r="A284" s="135"/>
      <c r="B284" s="135"/>
      <c r="C284" s="136">
        <v>4040</v>
      </c>
      <c r="D284" s="136" t="s">
        <v>275</v>
      </c>
      <c r="E284" s="137">
        <v>9000</v>
      </c>
      <c r="F284" s="137">
        <v>9000</v>
      </c>
      <c r="G284" s="137">
        <v>9000</v>
      </c>
      <c r="H284" s="137"/>
      <c r="I284" s="137"/>
      <c r="J284" s="137"/>
      <c r="K284" s="137"/>
      <c r="L284" s="137"/>
    </row>
    <row r="285" spans="1:12" ht="12.75">
      <c r="A285" s="135"/>
      <c r="B285" s="135"/>
      <c r="C285" s="136">
        <v>4110</v>
      </c>
      <c r="D285" s="136" t="s">
        <v>276</v>
      </c>
      <c r="E285" s="137">
        <v>21400</v>
      </c>
      <c r="F285" s="137">
        <v>21400</v>
      </c>
      <c r="G285" s="137"/>
      <c r="H285" s="137">
        <v>21400</v>
      </c>
      <c r="I285" s="137"/>
      <c r="J285" s="137"/>
      <c r="K285" s="137"/>
      <c r="L285" s="137"/>
    </row>
    <row r="286" spans="1:12" ht="12.75">
      <c r="A286" s="135"/>
      <c r="B286" s="135"/>
      <c r="C286" s="136">
        <v>4120</v>
      </c>
      <c r="D286" s="136" t="s">
        <v>277</v>
      </c>
      <c r="E286" s="137">
        <v>3100</v>
      </c>
      <c r="F286" s="137">
        <v>3100</v>
      </c>
      <c r="G286" s="137"/>
      <c r="H286" s="137">
        <v>3100</v>
      </c>
      <c r="I286" s="137"/>
      <c r="J286" s="137"/>
      <c r="K286" s="137"/>
      <c r="L286" s="137"/>
    </row>
    <row r="287" spans="1:12" ht="12.75">
      <c r="A287" s="135"/>
      <c r="B287" s="135"/>
      <c r="C287" s="136">
        <v>4170</v>
      </c>
      <c r="D287" s="136" t="s">
        <v>278</v>
      </c>
      <c r="E287" s="137">
        <v>2000</v>
      </c>
      <c r="F287" s="137">
        <v>2000</v>
      </c>
      <c r="G287" s="137"/>
      <c r="H287" s="137"/>
      <c r="I287" s="137"/>
      <c r="J287" s="137"/>
      <c r="K287" s="137"/>
      <c r="L287" s="137"/>
    </row>
    <row r="288" spans="1:12" ht="12.75">
      <c r="A288" s="135"/>
      <c r="B288" s="135"/>
      <c r="C288" s="136">
        <v>4210</v>
      </c>
      <c r="D288" s="136" t="s">
        <v>279</v>
      </c>
      <c r="E288" s="137">
        <v>20000</v>
      </c>
      <c r="F288" s="137">
        <v>20000</v>
      </c>
      <c r="G288" s="137"/>
      <c r="H288" s="137"/>
      <c r="I288" s="137"/>
      <c r="J288" s="137"/>
      <c r="K288" s="137"/>
      <c r="L288" s="137"/>
    </row>
    <row r="289" spans="1:12" ht="12.75">
      <c r="A289" s="135"/>
      <c r="B289" s="135"/>
      <c r="C289" s="136">
        <v>4260</v>
      </c>
      <c r="D289" s="136" t="s">
        <v>280</v>
      </c>
      <c r="E289" s="137">
        <v>28000</v>
      </c>
      <c r="F289" s="137">
        <v>28000</v>
      </c>
      <c r="G289" s="137"/>
      <c r="H289" s="137"/>
      <c r="I289" s="137"/>
      <c r="J289" s="137"/>
      <c r="K289" s="137"/>
      <c r="L289" s="137"/>
    </row>
    <row r="290" spans="1:12" ht="12.75">
      <c r="A290" s="135"/>
      <c r="B290" s="135"/>
      <c r="C290" s="136">
        <v>4270</v>
      </c>
      <c r="D290" s="136" t="s">
        <v>281</v>
      </c>
      <c r="E290" s="137">
        <v>9000</v>
      </c>
      <c r="F290" s="137">
        <v>9000</v>
      </c>
      <c r="G290" s="137"/>
      <c r="H290" s="137"/>
      <c r="I290" s="137"/>
      <c r="J290" s="137"/>
      <c r="K290" s="137"/>
      <c r="L290" s="137"/>
    </row>
    <row r="291" spans="1:12" ht="12.75">
      <c r="A291" s="135"/>
      <c r="B291" s="135"/>
      <c r="C291" s="136">
        <v>4300</v>
      </c>
      <c r="D291" s="136" t="s">
        <v>282</v>
      </c>
      <c r="E291" s="137">
        <v>20000</v>
      </c>
      <c r="F291" s="137">
        <v>20000</v>
      </c>
      <c r="G291" s="137"/>
      <c r="H291" s="137"/>
      <c r="I291" s="137"/>
      <c r="J291" s="137"/>
      <c r="K291" s="137"/>
      <c r="L291" s="137"/>
    </row>
    <row r="292" spans="1:12" ht="12.75">
      <c r="A292" s="135"/>
      <c r="B292" s="135"/>
      <c r="C292" s="136">
        <v>4410</v>
      </c>
      <c r="D292" s="136" t="s">
        <v>283</v>
      </c>
      <c r="E292" s="137">
        <v>300</v>
      </c>
      <c r="F292" s="137">
        <v>300</v>
      </c>
      <c r="G292" s="137"/>
      <c r="H292" s="137"/>
      <c r="I292" s="137"/>
      <c r="J292" s="137"/>
      <c r="K292" s="137"/>
      <c r="L292" s="137"/>
    </row>
    <row r="293" spans="1:12" ht="25.5">
      <c r="A293" s="135"/>
      <c r="B293" s="135"/>
      <c r="C293" s="136">
        <v>4440</v>
      </c>
      <c r="D293" s="136" t="s">
        <v>284</v>
      </c>
      <c r="E293" s="137">
        <v>4426</v>
      </c>
      <c r="F293" s="137">
        <v>4426</v>
      </c>
      <c r="G293" s="137"/>
      <c r="H293" s="137"/>
      <c r="I293" s="137"/>
      <c r="J293" s="137"/>
      <c r="K293" s="137"/>
      <c r="L293" s="137"/>
    </row>
    <row r="294" spans="1:12" ht="12.75">
      <c r="A294" s="135"/>
      <c r="B294" s="135"/>
      <c r="C294" s="136">
        <v>4530</v>
      </c>
      <c r="D294" s="136" t="s">
        <v>335</v>
      </c>
      <c r="E294" s="137">
        <v>7000</v>
      </c>
      <c r="F294" s="137">
        <v>7000</v>
      </c>
      <c r="G294" s="137"/>
      <c r="H294" s="137"/>
      <c r="I294" s="137"/>
      <c r="J294" s="137"/>
      <c r="K294" s="137"/>
      <c r="L294" s="137"/>
    </row>
    <row r="295" spans="1:12" ht="12.75">
      <c r="A295" s="135"/>
      <c r="B295" s="135"/>
      <c r="C295" s="136">
        <v>6050</v>
      </c>
      <c r="D295" s="136" t="s">
        <v>267</v>
      </c>
      <c r="E295" s="137">
        <v>250000</v>
      </c>
      <c r="F295" s="137"/>
      <c r="G295" s="137"/>
      <c r="H295" s="137"/>
      <c r="I295" s="137"/>
      <c r="J295" s="137"/>
      <c r="K295" s="137"/>
      <c r="L295" s="137">
        <v>250000</v>
      </c>
    </row>
    <row r="296" spans="1:12" ht="12.75">
      <c r="A296" s="138"/>
      <c r="B296" s="138">
        <v>90002</v>
      </c>
      <c r="C296" s="139"/>
      <c r="D296" s="139" t="s">
        <v>336</v>
      </c>
      <c r="E296" s="140">
        <f>SUM(E297:E297)</f>
        <v>25000</v>
      </c>
      <c r="F296" s="140">
        <f>SUM(F297:F297)</f>
        <v>25000</v>
      </c>
      <c r="G296" s="140"/>
      <c r="H296" s="140"/>
      <c r="I296" s="140"/>
      <c r="J296" s="140"/>
      <c r="K296" s="140"/>
      <c r="L296" s="140"/>
    </row>
    <row r="297" spans="1:12" ht="12.75">
      <c r="A297" s="135"/>
      <c r="B297" s="135"/>
      <c r="C297" s="136">
        <v>4300</v>
      </c>
      <c r="D297" s="136" t="s">
        <v>282</v>
      </c>
      <c r="E297" s="137">
        <v>25000</v>
      </c>
      <c r="F297" s="137">
        <v>25000</v>
      </c>
      <c r="G297" s="137"/>
      <c r="H297" s="137"/>
      <c r="I297" s="137"/>
      <c r="J297" s="137"/>
      <c r="K297" s="137"/>
      <c r="L297" s="137"/>
    </row>
    <row r="298" spans="1:12" ht="12.75">
      <c r="A298" s="138"/>
      <c r="B298" s="138">
        <v>90003</v>
      </c>
      <c r="C298" s="139"/>
      <c r="D298" s="139" t="s">
        <v>337</v>
      </c>
      <c r="E298" s="140">
        <f>SUM(E299:E310)</f>
        <v>181604</v>
      </c>
      <c r="F298" s="140">
        <f>SUM(F299:F310)</f>
        <v>31604</v>
      </c>
      <c r="G298" s="140">
        <f>SUM(G299:G309)</f>
        <v>18100</v>
      </c>
      <c r="H298" s="140">
        <f>SUM(H299:H309)</f>
        <v>3640</v>
      </c>
      <c r="I298" s="140"/>
      <c r="J298" s="140"/>
      <c r="K298" s="140"/>
      <c r="L298" s="140">
        <v>150000</v>
      </c>
    </row>
    <row r="299" spans="1:12" ht="25.5">
      <c r="A299" s="135"/>
      <c r="B299" s="135"/>
      <c r="C299" s="136">
        <v>3020</v>
      </c>
      <c r="D299" s="136" t="s">
        <v>273</v>
      </c>
      <c r="E299" s="137">
        <v>800</v>
      </c>
      <c r="F299" s="137">
        <v>800</v>
      </c>
      <c r="G299" s="137"/>
      <c r="H299" s="137"/>
      <c r="I299" s="137"/>
      <c r="J299" s="137"/>
      <c r="K299" s="137"/>
      <c r="L299" s="137"/>
    </row>
    <row r="300" spans="1:12" ht="25.5">
      <c r="A300" s="135"/>
      <c r="B300" s="135"/>
      <c r="C300" s="136">
        <v>4010</v>
      </c>
      <c r="D300" s="136" t="s">
        <v>274</v>
      </c>
      <c r="E300" s="137">
        <v>16800</v>
      </c>
      <c r="F300" s="137">
        <v>16800</v>
      </c>
      <c r="G300" s="137">
        <v>16800</v>
      </c>
      <c r="H300" s="137"/>
      <c r="I300" s="137"/>
      <c r="J300" s="137"/>
      <c r="K300" s="137"/>
      <c r="L300" s="137"/>
    </row>
    <row r="301" spans="1:12" ht="12.75">
      <c r="A301" s="135"/>
      <c r="B301" s="135"/>
      <c r="C301" s="136">
        <v>4040</v>
      </c>
      <c r="D301" s="136" t="s">
        <v>275</v>
      </c>
      <c r="E301" s="137">
        <v>1300</v>
      </c>
      <c r="F301" s="137">
        <v>1300</v>
      </c>
      <c r="G301" s="137">
        <v>1300</v>
      </c>
      <c r="H301" s="137"/>
      <c r="I301" s="137"/>
      <c r="J301" s="137"/>
      <c r="K301" s="137"/>
      <c r="L301" s="137"/>
    </row>
    <row r="302" spans="1:12" ht="12.75">
      <c r="A302" s="135"/>
      <c r="B302" s="135"/>
      <c r="C302" s="136">
        <v>4110</v>
      </c>
      <c r="D302" s="136" t="s">
        <v>276</v>
      </c>
      <c r="E302" s="137">
        <v>3200</v>
      </c>
      <c r="F302" s="137">
        <v>3200</v>
      </c>
      <c r="G302" s="137"/>
      <c r="H302" s="137">
        <v>3200</v>
      </c>
      <c r="I302" s="137"/>
      <c r="J302" s="137"/>
      <c r="K302" s="137"/>
      <c r="L302" s="137"/>
    </row>
    <row r="303" spans="1:12" ht="12.75">
      <c r="A303" s="135"/>
      <c r="B303" s="135"/>
      <c r="C303" s="136">
        <v>4120</v>
      </c>
      <c r="D303" s="136" t="s">
        <v>277</v>
      </c>
      <c r="E303" s="137">
        <v>440</v>
      </c>
      <c r="F303" s="137">
        <v>440</v>
      </c>
      <c r="G303" s="137"/>
      <c r="H303" s="137">
        <v>440</v>
      </c>
      <c r="I303" s="137"/>
      <c r="J303" s="137"/>
      <c r="K303" s="137"/>
      <c r="L303" s="137"/>
    </row>
    <row r="304" spans="1:12" ht="12.75">
      <c r="A304" s="135"/>
      <c r="B304" s="135"/>
      <c r="C304" s="136">
        <v>4170</v>
      </c>
      <c r="D304" s="136" t="s">
        <v>278</v>
      </c>
      <c r="E304" s="137">
        <v>1000</v>
      </c>
      <c r="F304" s="137">
        <v>1000</v>
      </c>
      <c r="G304" s="137"/>
      <c r="H304" s="137"/>
      <c r="I304" s="137"/>
      <c r="J304" s="137"/>
      <c r="K304" s="137"/>
      <c r="L304" s="137"/>
    </row>
    <row r="305" spans="1:12" ht="12.75">
      <c r="A305" s="135"/>
      <c r="B305" s="135"/>
      <c r="C305" s="136">
        <v>4210</v>
      </c>
      <c r="D305" s="136" t="s">
        <v>279</v>
      </c>
      <c r="E305" s="137">
        <v>5000</v>
      </c>
      <c r="F305" s="137">
        <v>5000</v>
      </c>
      <c r="G305" s="137"/>
      <c r="H305" s="137"/>
      <c r="I305" s="137"/>
      <c r="J305" s="137"/>
      <c r="K305" s="137"/>
      <c r="L305" s="137"/>
    </row>
    <row r="306" spans="1:12" ht="12.75">
      <c r="A306" s="135"/>
      <c r="B306" s="135"/>
      <c r="C306" s="136">
        <v>4260</v>
      </c>
      <c r="D306" s="136" t="s">
        <v>280</v>
      </c>
      <c r="E306" s="137">
        <v>759</v>
      </c>
      <c r="F306" s="137">
        <v>759</v>
      </c>
      <c r="G306" s="137"/>
      <c r="H306" s="137"/>
      <c r="I306" s="137"/>
      <c r="J306" s="137"/>
      <c r="K306" s="137"/>
      <c r="L306" s="137"/>
    </row>
    <row r="307" spans="1:12" ht="12.75">
      <c r="A307" s="135"/>
      <c r="B307" s="135"/>
      <c r="C307" s="136">
        <v>4270</v>
      </c>
      <c r="D307" s="136" t="s">
        <v>281</v>
      </c>
      <c r="E307" s="137">
        <v>500</v>
      </c>
      <c r="F307" s="137">
        <v>500</v>
      </c>
      <c r="G307" s="137"/>
      <c r="H307" s="137"/>
      <c r="I307" s="137"/>
      <c r="J307" s="137"/>
      <c r="K307" s="137"/>
      <c r="L307" s="137"/>
    </row>
    <row r="308" spans="1:12" ht="12.75">
      <c r="A308" s="135"/>
      <c r="B308" s="135"/>
      <c r="C308" s="136">
        <v>4300</v>
      </c>
      <c r="D308" s="136" t="s">
        <v>282</v>
      </c>
      <c r="E308" s="137">
        <v>1000</v>
      </c>
      <c r="F308" s="137">
        <v>1000</v>
      </c>
      <c r="G308" s="137"/>
      <c r="H308" s="137"/>
      <c r="I308" s="137"/>
      <c r="J308" s="137"/>
      <c r="K308" s="137"/>
      <c r="L308" s="137"/>
    </row>
    <row r="309" spans="1:12" ht="25.5">
      <c r="A309" s="135"/>
      <c r="B309" s="135"/>
      <c r="C309" s="136">
        <v>4440</v>
      </c>
      <c r="D309" s="136" t="s">
        <v>284</v>
      </c>
      <c r="E309" s="137">
        <v>805</v>
      </c>
      <c r="F309" s="137">
        <v>805</v>
      </c>
      <c r="G309" s="137"/>
      <c r="H309" s="137"/>
      <c r="I309" s="137"/>
      <c r="J309" s="137"/>
      <c r="K309" s="137"/>
      <c r="L309" s="137"/>
    </row>
    <row r="310" spans="1:12" ht="12.75">
      <c r="A310" s="135"/>
      <c r="B310" s="135"/>
      <c r="C310" s="136">
        <v>6050</v>
      </c>
      <c r="D310" s="136" t="s">
        <v>267</v>
      </c>
      <c r="E310" s="137">
        <v>150000</v>
      </c>
      <c r="F310" s="137"/>
      <c r="G310" s="137"/>
      <c r="H310" s="137"/>
      <c r="I310" s="137"/>
      <c r="J310" s="137"/>
      <c r="K310" s="137"/>
      <c r="L310" s="137">
        <v>150000</v>
      </c>
    </row>
    <row r="311" spans="1:12" ht="25.5">
      <c r="A311" s="138"/>
      <c r="B311" s="138">
        <v>90004</v>
      </c>
      <c r="C311" s="139"/>
      <c r="D311" s="139" t="s">
        <v>338</v>
      </c>
      <c r="E311" s="140">
        <f>SUM(E312:E312)</f>
        <v>3000</v>
      </c>
      <c r="F311" s="140">
        <f>SUM(F312:F312)</f>
        <v>3000</v>
      </c>
      <c r="G311" s="140"/>
      <c r="H311" s="140"/>
      <c r="I311" s="140"/>
      <c r="J311" s="140"/>
      <c r="K311" s="140"/>
      <c r="L311" s="140"/>
    </row>
    <row r="312" spans="1:12" ht="12.75">
      <c r="A312" s="135"/>
      <c r="B312" s="135"/>
      <c r="C312" s="136">
        <v>4210</v>
      </c>
      <c r="D312" s="136" t="s">
        <v>279</v>
      </c>
      <c r="E312" s="137">
        <v>3000</v>
      </c>
      <c r="F312" s="137">
        <v>3000</v>
      </c>
      <c r="G312" s="137"/>
      <c r="H312" s="137"/>
      <c r="I312" s="137"/>
      <c r="J312" s="137"/>
      <c r="K312" s="137"/>
      <c r="L312" s="137"/>
    </row>
    <row r="313" spans="1:12" ht="12.75">
      <c r="A313" s="138"/>
      <c r="B313" s="138">
        <v>90015</v>
      </c>
      <c r="C313" s="139"/>
      <c r="D313" s="139" t="s">
        <v>339</v>
      </c>
      <c r="E313" s="140">
        <f>SUM(E314:E316)</f>
        <v>295000</v>
      </c>
      <c r="F313" s="140">
        <f>SUM(F314:F316)</f>
        <v>295000</v>
      </c>
      <c r="G313" s="140"/>
      <c r="H313" s="140"/>
      <c r="I313" s="140"/>
      <c r="J313" s="140"/>
      <c r="K313" s="140"/>
      <c r="L313" s="140"/>
    </row>
    <row r="314" spans="1:12" ht="12.75">
      <c r="A314" s="135"/>
      <c r="B314" s="135"/>
      <c r="C314" s="136">
        <v>4260</v>
      </c>
      <c r="D314" s="136" t="s">
        <v>280</v>
      </c>
      <c r="E314" s="137">
        <v>130000</v>
      </c>
      <c r="F314" s="137">
        <v>130000</v>
      </c>
      <c r="G314" s="137"/>
      <c r="H314" s="137"/>
      <c r="I314" s="137"/>
      <c r="J314" s="137"/>
      <c r="K314" s="137"/>
      <c r="L314" s="137"/>
    </row>
    <row r="315" spans="1:12" ht="12.75">
      <c r="A315" s="135"/>
      <c r="B315" s="135"/>
      <c r="C315" s="136">
        <v>4270</v>
      </c>
      <c r="D315" s="136" t="s">
        <v>281</v>
      </c>
      <c r="E315" s="137">
        <v>160000</v>
      </c>
      <c r="F315" s="137">
        <v>160000</v>
      </c>
      <c r="G315" s="137"/>
      <c r="H315" s="137"/>
      <c r="I315" s="137"/>
      <c r="J315" s="137"/>
      <c r="K315" s="137"/>
      <c r="L315" s="137"/>
    </row>
    <row r="316" spans="1:12" ht="12.75">
      <c r="A316" s="135"/>
      <c r="B316" s="135"/>
      <c r="C316" s="136">
        <v>4300</v>
      </c>
      <c r="D316" s="136" t="s">
        <v>282</v>
      </c>
      <c r="E316" s="137">
        <v>5000</v>
      </c>
      <c r="F316" s="137">
        <v>5000</v>
      </c>
      <c r="G316" s="137"/>
      <c r="H316" s="137"/>
      <c r="I316" s="137"/>
      <c r="J316" s="137"/>
      <c r="K316" s="137"/>
      <c r="L316" s="137"/>
    </row>
    <row r="317" spans="1:12" ht="12.75">
      <c r="A317" s="138"/>
      <c r="B317" s="138">
        <v>90095</v>
      </c>
      <c r="C317" s="139"/>
      <c r="D317" s="139" t="s">
        <v>170</v>
      </c>
      <c r="E317" s="140">
        <v>15000</v>
      </c>
      <c r="F317" s="140">
        <v>15000</v>
      </c>
      <c r="G317" s="140"/>
      <c r="H317" s="140"/>
      <c r="I317" s="140"/>
      <c r="J317" s="140"/>
      <c r="K317" s="140"/>
      <c r="L317" s="140"/>
    </row>
    <row r="318" spans="1:12" ht="25.5">
      <c r="A318" s="135"/>
      <c r="B318" s="135"/>
      <c r="C318" s="136">
        <v>2900</v>
      </c>
      <c r="D318" s="136" t="s">
        <v>340</v>
      </c>
      <c r="E318" s="137">
        <v>15000</v>
      </c>
      <c r="F318" s="137">
        <v>15000</v>
      </c>
      <c r="G318" s="137"/>
      <c r="H318" s="137"/>
      <c r="I318" s="137"/>
      <c r="J318" s="137"/>
      <c r="K318" s="137"/>
      <c r="L318" s="137"/>
    </row>
    <row r="319" spans="1:12" ht="31.5">
      <c r="A319" s="132">
        <v>921</v>
      </c>
      <c r="B319" s="132"/>
      <c r="C319" s="133"/>
      <c r="D319" s="133" t="s">
        <v>341</v>
      </c>
      <c r="E319" s="134">
        <f>SUM(E320+E323+E325)</f>
        <v>236000</v>
      </c>
      <c r="F319" s="134">
        <f>SUM(F320+F323+F325)</f>
        <v>236000</v>
      </c>
      <c r="G319" s="134"/>
      <c r="H319" s="134"/>
      <c r="I319" s="134">
        <f>SUM(I323+I325)</f>
        <v>230000</v>
      </c>
      <c r="J319" s="134"/>
      <c r="K319" s="134"/>
      <c r="L319" s="134"/>
    </row>
    <row r="320" spans="1:12" ht="25.5">
      <c r="A320" s="132"/>
      <c r="B320" s="138">
        <v>92105</v>
      </c>
      <c r="C320" s="133"/>
      <c r="D320" s="139" t="s">
        <v>390</v>
      </c>
      <c r="E320" s="140">
        <v>6000</v>
      </c>
      <c r="F320" s="140">
        <v>6000</v>
      </c>
      <c r="G320" s="134"/>
      <c r="H320" s="134"/>
      <c r="I320" s="134"/>
      <c r="J320" s="134"/>
      <c r="K320" s="134"/>
      <c r="L320" s="134"/>
    </row>
    <row r="321" spans="1:12" ht="25.5">
      <c r="A321" s="132"/>
      <c r="B321" s="138"/>
      <c r="C321" s="136">
        <v>3020</v>
      </c>
      <c r="D321" s="136" t="s">
        <v>273</v>
      </c>
      <c r="E321" s="137">
        <v>4000</v>
      </c>
      <c r="F321" s="137">
        <v>4000</v>
      </c>
      <c r="G321" s="134"/>
      <c r="H321" s="134"/>
      <c r="I321" s="134"/>
      <c r="J321" s="134"/>
      <c r="K321" s="134"/>
      <c r="L321" s="134"/>
    </row>
    <row r="322" spans="1:12" ht="15.75">
      <c r="A322" s="132"/>
      <c r="B322" s="138"/>
      <c r="C322" s="136">
        <v>4210</v>
      </c>
      <c r="D322" s="136" t="s">
        <v>279</v>
      </c>
      <c r="E322" s="137">
        <v>2000</v>
      </c>
      <c r="F322" s="137">
        <v>2000</v>
      </c>
      <c r="G322" s="134"/>
      <c r="H322" s="134"/>
      <c r="I322" s="134"/>
      <c r="J322" s="134"/>
      <c r="K322" s="134"/>
      <c r="L322" s="134"/>
    </row>
    <row r="323" spans="1:12" ht="25.5">
      <c r="A323" s="138"/>
      <c r="B323" s="138">
        <v>92109</v>
      </c>
      <c r="C323" s="139"/>
      <c r="D323" s="139" t="s">
        <v>342</v>
      </c>
      <c r="E323" s="140">
        <f>SUM(E324:E324)</f>
        <v>110000</v>
      </c>
      <c r="F323" s="140">
        <f>SUM(F324:F324)</f>
        <v>110000</v>
      </c>
      <c r="G323" s="140"/>
      <c r="H323" s="140"/>
      <c r="I323" s="140">
        <f>SUM(I324:I324)</f>
        <v>110000</v>
      </c>
      <c r="J323" s="140"/>
      <c r="K323" s="140"/>
      <c r="L323" s="140"/>
    </row>
    <row r="324" spans="1:12" ht="25.5">
      <c r="A324" s="135"/>
      <c r="B324" s="135"/>
      <c r="C324" s="136">
        <v>2480</v>
      </c>
      <c r="D324" s="136" t="s">
        <v>343</v>
      </c>
      <c r="E324" s="137">
        <v>110000</v>
      </c>
      <c r="F324" s="137">
        <v>110000</v>
      </c>
      <c r="G324" s="137"/>
      <c r="H324" s="137"/>
      <c r="I324" s="137">
        <v>110000</v>
      </c>
      <c r="J324" s="137"/>
      <c r="K324" s="137"/>
      <c r="L324" s="137"/>
    </row>
    <row r="325" spans="1:12" ht="12.75">
      <c r="A325" s="138"/>
      <c r="B325" s="138">
        <v>92116</v>
      </c>
      <c r="C325" s="139"/>
      <c r="D325" s="139" t="s">
        <v>344</v>
      </c>
      <c r="E325" s="140">
        <f>SUM(E326:E327)</f>
        <v>120000</v>
      </c>
      <c r="F325" s="140">
        <f>SUM(F326:F327)</f>
        <v>120000</v>
      </c>
      <c r="G325" s="140"/>
      <c r="H325" s="140"/>
      <c r="I325" s="140">
        <f>SUM(I326:I327)</f>
        <v>120000</v>
      </c>
      <c r="J325" s="140"/>
      <c r="K325" s="140"/>
      <c r="L325" s="140"/>
    </row>
    <row r="326" spans="1:12" ht="25.5">
      <c r="A326" s="135"/>
      <c r="B326" s="135"/>
      <c r="C326" s="136">
        <v>2480</v>
      </c>
      <c r="D326" s="136" t="s">
        <v>343</v>
      </c>
      <c r="E326" s="137">
        <v>115000</v>
      </c>
      <c r="F326" s="137">
        <v>115000</v>
      </c>
      <c r="G326" s="137"/>
      <c r="H326" s="137"/>
      <c r="I326" s="137">
        <v>115000</v>
      </c>
      <c r="J326" s="137"/>
      <c r="K326" s="137"/>
      <c r="L326" s="137"/>
    </row>
    <row r="327" spans="1:12" ht="25.5">
      <c r="A327" s="135"/>
      <c r="B327" s="135"/>
      <c r="C327" s="136">
        <v>6220</v>
      </c>
      <c r="D327" s="136" t="s">
        <v>361</v>
      </c>
      <c r="E327" s="137">
        <v>5000</v>
      </c>
      <c r="F327" s="137">
        <v>5000</v>
      </c>
      <c r="G327" s="137"/>
      <c r="H327" s="137"/>
      <c r="I327" s="137">
        <v>5000</v>
      </c>
      <c r="J327" s="137"/>
      <c r="K327" s="137"/>
      <c r="L327" s="137"/>
    </row>
    <row r="328" spans="1:12" ht="15.75">
      <c r="A328" s="132">
        <v>926</v>
      </c>
      <c r="B328" s="132"/>
      <c r="C328" s="133"/>
      <c r="D328" s="133" t="s">
        <v>345</v>
      </c>
      <c r="E328" s="134">
        <f>SUM(E329+E334)</f>
        <v>79000</v>
      </c>
      <c r="F328" s="134">
        <f>SUM(F329+F334)</f>
        <v>69000</v>
      </c>
      <c r="G328" s="134"/>
      <c r="H328" s="134"/>
      <c r="I328" s="134">
        <f>SUM(I329+I334)</f>
        <v>69000</v>
      </c>
      <c r="J328" s="134"/>
      <c r="K328" s="134"/>
      <c r="L328" s="134">
        <v>10000</v>
      </c>
    </row>
    <row r="329" spans="1:12" ht="25.5">
      <c r="A329" s="138"/>
      <c r="B329" s="138">
        <v>92605</v>
      </c>
      <c r="C329" s="139"/>
      <c r="D329" s="139" t="s">
        <v>346</v>
      </c>
      <c r="E329" s="140">
        <v>79000</v>
      </c>
      <c r="F329" s="140">
        <v>69000</v>
      </c>
      <c r="G329" s="140"/>
      <c r="H329" s="140"/>
      <c r="I329" s="140">
        <v>69000</v>
      </c>
      <c r="J329" s="140"/>
      <c r="K329" s="140"/>
      <c r="L329" s="140">
        <v>10000</v>
      </c>
    </row>
    <row r="330" spans="1:12" ht="51">
      <c r="A330" s="135"/>
      <c r="B330" s="135"/>
      <c r="C330" s="136">
        <v>2820</v>
      </c>
      <c r="D330" s="136" t="s">
        <v>347</v>
      </c>
      <c r="E330" s="137">
        <v>69000</v>
      </c>
      <c r="F330" s="137">
        <v>69000</v>
      </c>
      <c r="G330" s="137"/>
      <c r="H330" s="137"/>
      <c r="I330" s="137">
        <v>69000</v>
      </c>
      <c r="J330" s="137"/>
      <c r="K330" s="137"/>
      <c r="L330" s="137"/>
    </row>
    <row r="331" spans="1:12" ht="12.75">
      <c r="A331" s="135"/>
      <c r="B331" s="135"/>
      <c r="C331" s="136">
        <v>6050</v>
      </c>
      <c r="D331" s="136" t="s">
        <v>267</v>
      </c>
      <c r="E331" s="137">
        <v>10000</v>
      </c>
      <c r="F331" s="137"/>
      <c r="G331" s="137"/>
      <c r="H331" s="137"/>
      <c r="I331" s="137"/>
      <c r="J331" s="137"/>
      <c r="K331" s="137"/>
      <c r="L331" s="137">
        <v>10000</v>
      </c>
    </row>
    <row r="332" spans="1:12" ht="15.75">
      <c r="A332" s="229" t="s">
        <v>74</v>
      </c>
      <c r="B332" s="229"/>
      <c r="C332" s="229"/>
      <c r="D332" s="229"/>
      <c r="E332" s="134">
        <f aca="true" t="shared" si="1" ref="E332:J332">SUM(E8+E13+E29+E36+E42+E94+E97+E110+E115+E118+E122+E195+E214+E280+E319+E328)</f>
        <v>17713024</v>
      </c>
      <c r="F332" s="134">
        <f t="shared" si="1"/>
        <v>15127024</v>
      </c>
      <c r="G332" s="134">
        <f t="shared" si="1"/>
        <v>6082650</v>
      </c>
      <c r="H332" s="134">
        <f t="shared" si="1"/>
        <v>1368004</v>
      </c>
      <c r="I332" s="134">
        <f t="shared" si="1"/>
        <v>299000</v>
      </c>
      <c r="J332" s="134">
        <f t="shared" si="1"/>
        <v>300000</v>
      </c>
      <c r="K332" s="134" t="s">
        <v>356</v>
      </c>
      <c r="L332" s="134">
        <f>SUM(L8+L13+L29+L36+L42+L94+L97+L110+L115+L118+L122+L195+L214+L280+L319+L328)</f>
        <v>2586000</v>
      </c>
    </row>
  </sheetData>
  <sheetProtection/>
  <mergeCells count="11">
    <mergeCell ref="C4:C6"/>
    <mergeCell ref="A332:D332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89/XI/2007
z dnia 27 grudnia 2007r.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25">
      <selection activeCell="F10" sqref="F10"/>
    </sheetView>
  </sheetViews>
  <sheetFormatPr defaultColWidth="9.00390625" defaultRowHeight="12.75"/>
  <cols>
    <col min="1" max="1" width="3.625" style="1" customWidth="1"/>
    <col min="2" max="2" width="4.625" style="1" customWidth="1"/>
    <col min="3" max="3" width="7.75390625" style="1" customWidth="1"/>
    <col min="4" max="4" width="4.875" style="1" customWidth="1"/>
    <col min="5" max="5" width="18.75390625" style="1" customWidth="1"/>
    <col min="6" max="6" width="11.375" style="1" customWidth="1"/>
    <col min="7" max="7" width="12.375" style="1" customWidth="1"/>
    <col min="8" max="9" width="10.125" style="1" customWidth="1"/>
    <col min="10" max="11" width="12.625" style="1" customWidth="1"/>
    <col min="12" max="12" width="9.875" style="1" customWidth="1"/>
    <col min="13" max="13" width="9.625" style="1" customWidth="1"/>
    <col min="14" max="14" width="13.75390625" style="1" customWidth="1"/>
    <col min="15" max="16384" width="9.125" style="1" customWidth="1"/>
  </cols>
  <sheetData>
    <row r="1" spans="1:14" ht="18">
      <c r="A1" s="232" t="s">
        <v>143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 t="s">
        <v>39</v>
      </c>
    </row>
    <row r="3" spans="1:14" s="35" customFormat="1" ht="19.5" customHeight="1">
      <c r="A3" s="233" t="s">
        <v>56</v>
      </c>
      <c r="B3" s="233" t="s">
        <v>2</v>
      </c>
      <c r="C3" s="233" t="s">
        <v>38</v>
      </c>
      <c r="D3" s="233" t="s">
        <v>105</v>
      </c>
      <c r="E3" s="234" t="s">
        <v>93</v>
      </c>
      <c r="F3" s="234" t="s">
        <v>100</v>
      </c>
      <c r="G3" s="234" t="s">
        <v>65</v>
      </c>
      <c r="H3" s="234"/>
      <c r="I3" s="234"/>
      <c r="J3" s="234"/>
      <c r="K3" s="234"/>
      <c r="L3" s="234"/>
      <c r="M3" s="234"/>
      <c r="N3" s="234" t="s">
        <v>106</v>
      </c>
    </row>
    <row r="4" spans="1:14" s="35" customFormat="1" ht="19.5" customHeight="1">
      <c r="A4" s="233"/>
      <c r="B4" s="233"/>
      <c r="C4" s="233"/>
      <c r="D4" s="233"/>
      <c r="E4" s="234"/>
      <c r="F4" s="234"/>
      <c r="G4" s="234" t="s">
        <v>142</v>
      </c>
      <c r="H4" s="234" t="s">
        <v>134</v>
      </c>
      <c r="I4" s="234"/>
      <c r="J4" s="234"/>
      <c r="K4" s="234"/>
      <c r="L4" s="234" t="s">
        <v>55</v>
      </c>
      <c r="M4" s="234" t="s">
        <v>144</v>
      </c>
      <c r="N4" s="234"/>
    </row>
    <row r="5" spans="1:14" s="35" customFormat="1" ht="29.25" customHeight="1">
      <c r="A5" s="233"/>
      <c r="B5" s="233"/>
      <c r="C5" s="233"/>
      <c r="D5" s="233"/>
      <c r="E5" s="234"/>
      <c r="F5" s="234"/>
      <c r="G5" s="234"/>
      <c r="H5" s="234" t="s">
        <v>107</v>
      </c>
      <c r="I5" s="234" t="s">
        <v>91</v>
      </c>
      <c r="J5" s="234" t="s">
        <v>139</v>
      </c>
      <c r="K5" s="234" t="s">
        <v>92</v>
      </c>
      <c r="L5" s="234"/>
      <c r="M5" s="234"/>
      <c r="N5" s="234"/>
    </row>
    <row r="6" spans="1:14" s="35" customFormat="1" ht="19.5" customHeight="1">
      <c r="A6" s="233"/>
      <c r="B6" s="233"/>
      <c r="C6" s="233"/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4" s="35" customFormat="1" ht="19.5" customHeight="1">
      <c r="A7" s="233"/>
      <c r="B7" s="233"/>
      <c r="C7" s="233"/>
      <c r="D7" s="233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1:14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51" customHeight="1">
      <c r="A9" s="20" t="s">
        <v>10</v>
      </c>
      <c r="B9" s="142" t="s">
        <v>248</v>
      </c>
      <c r="C9" s="142" t="s">
        <v>265</v>
      </c>
      <c r="D9" s="18">
        <v>6050</v>
      </c>
      <c r="E9" s="18" t="s">
        <v>362</v>
      </c>
      <c r="F9" s="143">
        <v>905000</v>
      </c>
      <c r="G9" s="126">
        <v>455000</v>
      </c>
      <c r="H9" s="126">
        <v>227500</v>
      </c>
      <c r="I9" s="18"/>
      <c r="J9" s="127" t="s">
        <v>363</v>
      </c>
      <c r="K9" s="18"/>
      <c r="L9" s="126">
        <v>450000</v>
      </c>
      <c r="M9" s="18">
        <v>0</v>
      </c>
      <c r="N9" s="18" t="s">
        <v>372</v>
      </c>
    </row>
    <row r="10" spans="1:14" ht="51">
      <c r="A10" s="20" t="s">
        <v>11</v>
      </c>
      <c r="B10" s="18">
        <v>600</v>
      </c>
      <c r="C10" s="18">
        <v>60016</v>
      </c>
      <c r="D10" s="18">
        <v>6050</v>
      </c>
      <c r="E10" s="18" t="s">
        <v>364</v>
      </c>
      <c r="F10" s="126">
        <v>13997000</v>
      </c>
      <c r="G10" s="126">
        <v>6252000</v>
      </c>
      <c r="H10" s="126">
        <v>1418000</v>
      </c>
      <c r="I10" s="18"/>
      <c r="J10" s="127" t="s">
        <v>365</v>
      </c>
      <c r="K10" s="18"/>
      <c r="L10" s="126">
        <v>6700000</v>
      </c>
      <c r="M10" s="126">
        <v>1045000</v>
      </c>
      <c r="N10" s="18" t="s">
        <v>372</v>
      </c>
    </row>
    <row r="11" spans="1:14" ht="51">
      <c r="A11" s="20" t="s">
        <v>12</v>
      </c>
      <c r="B11" s="18">
        <v>801</v>
      </c>
      <c r="C11" s="18">
        <v>80104</v>
      </c>
      <c r="D11" s="18">
        <v>6050</v>
      </c>
      <c r="E11" s="18" t="s">
        <v>368</v>
      </c>
      <c r="F11" s="126">
        <v>1000000</v>
      </c>
      <c r="G11" s="126">
        <v>400000</v>
      </c>
      <c r="H11" s="126">
        <v>200000</v>
      </c>
      <c r="I11" s="18"/>
      <c r="J11" s="127" t="s">
        <v>373</v>
      </c>
      <c r="K11" s="18"/>
      <c r="L11" s="126">
        <v>600000</v>
      </c>
      <c r="M11" s="18">
        <v>0</v>
      </c>
      <c r="N11" s="18" t="s">
        <v>372</v>
      </c>
    </row>
    <row r="12" spans="1:14" ht="51">
      <c r="A12" s="20" t="s">
        <v>1</v>
      </c>
      <c r="B12" s="18">
        <v>900</v>
      </c>
      <c r="C12" s="18">
        <v>90001</v>
      </c>
      <c r="D12" s="18">
        <v>6050</v>
      </c>
      <c r="E12" s="18" t="s">
        <v>369</v>
      </c>
      <c r="F12" s="126">
        <v>450000</v>
      </c>
      <c r="G12" s="126">
        <v>250000</v>
      </c>
      <c r="H12" s="126">
        <v>250000</v>
      </c>
      <c r="I12" s="18"/>
      <c r="J12" s="127" t="s">
        <v>108</v>
      </c>
      <c r="K12" s="18"/>
      <c r="L12" s="126">
        <v>100000</v>
      </c>
      <c r="M12" s="126">
        <v>100000</v>
      </c>
      <c r="N12" s="18" t="s">
        <v>372</v>
      </c>
    </row>
    <row r="13" spans="1:14" ht="51">
      <c r="A13" s="20" t="s">
        <v>16</v>
      </c>
      <c r="B13" s="18">
        <v>900</v>
      </c>
      <c r="C13" s="18">
        <v>90003</v>
      </c>
      <c r="D13" s="18">
        <v>6050</v>
      </c>
      <c r="E13" s="18" t="s">
        <v>370</v>
      </c>
      <c r="F13" s="126">
        <v>600000</v>
      </c>
      <c r="G13" s="126">
        <v>300000</v>
      </c>
      <c r="H13" s="126">
        <v>150000</v>
      </c>
      <c r="I13" s="18"/>
      <c r="J13" s="127" t="s">
        <v>371</v>
      </c>
      <c r="K13" s="18"/>
      <c r="L13" s="126">
        <v>300000</v>
      </c>
      <c r="M13" s="126">
        <v>0</v>
      </c>
      <c r="N13" s="18" t="s">
        <v>372</v>
      </c>
    </row>
    <row r="14" spans="1:14" ht="22.5" customHeight="1">
      <c r="A14" s="235" t="s">
        <v>97</v>
      </c>
      <c r="B14" s="235"/>
      <c r="C14" s="235"/>
      <c r="D14" s="235"/>
      <c r="E14" s="235"/>
      <c r="F14" s="168">
        <f>SUM(F9:F13)</f>
        <v>16952000</v>
      </c>
      <c r="G14" s="168">
        <f>SUM(G9:G13)</f>
        <v>7657000</v>
      </c>
      <c r="H14" s="168">
        <f>SUM(H9:H13)</f>
        <v>2245500</v>
      </c>
      <c r="I14" s="152"/>
      <c r="J14" s="168">
        <v>5411500</v>
      </c>
      <c r="K14" s="152"/>
      <c r="L14" s="168">
        <f>SUM(L9:L13)</f>
        <v>8150000</v>
      </c>
      <c r="M14" s="168">
        <v>1145000</v>
      </c>
      <c r="N14" s="58" t="s">
        <v>45</v>
      </c>
    </row>
    <row r="16" ht="12.75">
      <c r="A16" s="1" t="s">
        <v>64</v>
      </c>
    </row>
    <row r="17" ht="12.75">
      <c r="A17" s="1" t="s">
        <v>61</v>
      </c>
    </row>
    <row r="18" ht="12.75">
      <c r="A18" s="1" t="s">
        <v>62</v>
      </c>
    </row>
    <row r="19" ht="12.75">
      <c r="A19" s="1" t="s">
        <v>63</v>
      </c>
    </row>
    <row r="21" ht="12.75">
      <c r="A21" s="62" t="s">
        <v>138</v>
      </c>
    </row>
  </sheetData>
  <sheetProtection/>
  <mergeCells count="18">
    <mergeCell ref="L4:L7"/>
    <mergeCell ref="A14:E14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&amp;A
do Uchwały Rady Gminy nr 89/XI/2007
z dnia 27 grudnia 2007r.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1">
      <selection activeCell="A1" sqref="A1:L25"/>
    </sheetView>
  </sheetViews>
  <sheetFormatPr defaultColWidth="9.00390625" defaultRowHeight="12.75"/>
  <cols>
    <col min="1" max="1" width="4.25390625" style="1" customWidth="1"/>
    <col min="2" max="2" width="5.375" style="1" customWidth="1"/>
    <col min="3" max="3" width="6.00390625" style="1" customWidth="1"/>
    <col min="4" max="4" width="5.375" style="1" customWidth="1"/>
    <col min="5" max="5" width="21.00390625" style="1" customWidth="1"/>
    <col min="6" max="6" width="12.00390625" style="1" customWidth="1"/>
    <col min="7" max="7" width="16.00390625" style="1" customWidth="1"/>
    <col min="8" max="8" width="10.125" style="1" customWidth="1"/>
    <col min="9" max="9" width="8.25390625" style="1" customWidth="1"/>
    <col min="10" max="10" width="13.125" style="1" customWidth="1"/>
    <col min="11" max="11" width="14.25390625" style="1" customWidth="1"/>
    <col min="12" max="12" width="17.125" style="1" customWidth="1"/>
    <col min="13" max="16384" width="9.125" style="1" customWidth="1"/>
  </cols>
  <sheetData>
    <row r="1" spans="1:12" ht="18">
      <c r="A1" s="232" t="s">
        <v>150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0" t="s">
        <v>39</v>
      </c>
    </row>
    <row r="3" spans="1:12" s="35" customFormat="1" ht="19.5" customHeight="1">
      <c r="A3" s="233" t="s">
        <v>56</v>
      </c>
      <c r="B3" s="233" t="s">
        <v>2</v>
      </c>
      <c r="C3" s="233" t="s">
        <v>38</v>
      </c>
      <c r="D3" s="233" t="s">
        <v>105</v>
      </c>
      <c r="E3" s="234" t="s">
        <v>109</v>
      </c>
      <c r="F3" s="234" t="s">
        <v>100</v>
      </c>
      <c r="G3" s="234" t="s">
        <v>65</v>
      </c>
      <c r="H3" s="234"/>
      <c r="I3" s="234"/>
      <c r="J3" s="234"/>
      <c r="K3" s="234"/>
      <c r="L3" s="234" t="s">
        <v>106</v>
      </c>
    </row>
    <row r="4" spans="1:12" s="35" customFormat="1" ht="19.5" customHeight="1">
      <c r="A4" s="233"/>
      <c r="B4" s="233"/>
      <c r="C4" s="233"/>
      <c r="D4" s="233"/>
      <c r="E4" s="234"/>
      <c r="F4" s="234"/>
      <c r="G4" s="234" t="s">
        <v>151</v>
      </c>
      <c r="H4" s="234" t="s">
        <v>134</v>
      </c>
      <c r="I4" s="234"/>
      <c r="J4" s="234"/>
      <c r="K4" s="234"/>
      <c r="L4" s="234"/>
    </row>
    <row r="5" spans="1:12" s="35" customFormat="1" ht="29.25" customHeight="1">
      <c r="A5" s="233"/>
      <c r="B5" s="233"/>
      <c r="C5" s="233"/>
      <c r="D5" s="233"/>
      <c r="E5" s="234"/>
      <c r="F5" s="234"/>
      <c r="G5" s="234"/>
      <c r="H5" s="234" t="s">
        <v>107</v>
      </c>
      <c r="I5" s="234" t="s">
        <v>91</v>
      </c>
      <c r="J5" s="234" t="s">
        <v>110</v>
      </c>
      <c r="K5" s="234" t="s">
        <v>92</v>
      </c>
      <c r="L5" s="234"/>
    </row>
    <row r="6" spans="1:12" s="35" customFormat="1" ht="19.5" customHeight="1">
      <c r="A6" s="233"/>
      <c r="B6" s="233"/>
      <c r="C6" s="233"/>
      <c r="D6" s="233"/>
      <c r="E6" s="234"/>
      <c r="F6" s="234"/>
      <c r="G6" s="234"/>
      <c r="H6" s="234"/>
      <c r="I6" s="234"/>
      <c r="J6" s="234"/>
      <c r="K6" s="234"/>
      <c r="L6" s="234"/>
    </row>
    <row r="7" spans="1:12" s="35" customFormat="1" ht="19.5" customHeight="1">
      <c r="A7" s="233"/>
      <c r="B7" s="233"/>
      <c r="C7" s="233"/>
      <c r="D7" s="233"/>
      <c r="E7" s="234"/>
      <c r="F7" s="234"/>
      <c r="G7" s="234"/>
      <c r="H7" s="234"/>
      <c r="I7" s="234"/>
      <c r="J7" s="234"/>
      <c r="K7" s="234"/>
      <c r="L7" s="234"/>
    </row>
    <row r="8" spans="1:12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2" ht="38.25">
      <c r="A9" s="20" t="s">
        <v>10</v>
      </c>
      <c r="B9" s="18">
        <v>750</v>
      </c>
      <c r="C9" s="18">
        <v>75011</v>
      </c>
      <c r="D9" s="18">
        <v>6060</v>
      </c>
      <c r="E9" s="18" t="s">
        <v>366</v>
      </c>
      <c r="F9" s="126">
        <v>3000</v>
      </c>
      <c r="G9" s="126">
        <v>3000</v>
      </c>
      <c r="H9" s="126">
        <v>3000</v>
      </c>
      <c r="I9" s="18"/>
      <c r="J9" s="127" t="s">
        <v>382</v>
      </c>
      <c r="K9" s="18"/>
      <c r="L9" s="18" t="s">
        <v>372</v>
      </c>
    </row>
    <row r="10" spans="1:12" ht="38.25">
      <c r="A10" s="20">
        <v>2</v>
      </c>
      <c r="B10" s="18">
        <v>750</v>
      </c>
      <c r="C10" s="18">
        <v>75023</v>
      </c>
      <c r="D10" s="18">
        <v>6050</v>
      </c>
      <c r="E10" s="18" t="s">
        <v>393</v>
      </c>
      <c r="F10" s="126">
        <v>50000</v>
      </c>
      <c r="G10" s="126">
        <v>50000</v>
      </c>
      <c r="H10" s="126">
        <v>50000</v>
      </c>
      <c r="I10" s="18"/>
      <c r="J10" s="127" t="s">
        <v>382</v>
      </c>
      <c r="K10" s="18"/>
      <c r="L10" s="18" t="s">
        <v>372</v>
      </c>
    </row>
    <row r="11" spans="1:12" ht="38.25">
      <c r="A11" s="20" t="s">
        <v>11</v>
      </c>
      <c r="B11" s="18">
        <v>750</v>
      </c>
      <c r="C11" s="18">
        <v>75023</v>
      </c>
      <c r="D11" s="18">
        <v>6060</v>
      </c>
      <c r="E11" s="18" t="s">
        <v>366</v>
      </c>
      <c r="F11" s="126">
        <v>20000</v>
      </c>
      <c r="G11" s="126">
        <v>20000</v>
      </c>
      <c r="H11" s="126">
        <v>20000</v>
      </c>
      <c r="I11" s="18"/>
      <c r="J11" s="127" t="s">
        <v>382</v>
      </c>
      <c r="K11" s="18"/>
      <c r="L11" s="18" t="s">
        <v>372</v>
      </c>
    </row>
    <row r="12" spans="1:12" ht="38.25">
      <c r="A12" s="20" t="s">
        <v>12</v>
      </c>
      <c r="B12" s="18">
        <v>801</v>
      </c>
      <c r="C12" s="18">
        <v>80101</v>
      </c>
      <c r="D12" s="18">
        <v>6050</v>
      </c>
      <c r="E12" s="18" t="s">
        <v>367</v>
      </c>
      <c r="F12" s="126">
        <v>950000</v>
      </c>
      <c r="G12" s="126">
        <v>950000</v>
      </c>
      <c r="H12" s="126">
        <v>250000</v>
      </c>
      <c r="I12" s="18"/>
      <c r="J12" s="127" t="s">
        <v>383</v>
      </c>
      <c r="K12" s="18"/>
      <c r="L12" s="18" t="s">
        <v>372</v>
      </c>
    </row>
    <row r="13" spans="1:12" ht="38.25">
      <c r="A13" s="20" t="s">
        <v>1</v>
      </c>
      <c r="B13" s="18">
        <v>851</v>
      </c>
      <c r="C13" s="18">
        <v>85154</v>
      </c>
      <c r="D13" s="18">
        <v>6060</v>
      </c>
      <c r="E13" s="18" t="s">
        <v>366</v>
      </c>
      <c r="F13" s="126">
        <v>7500</v>
      </c>
      <c r="G13" s="126">
        <v>7500</v>
      </c>
      <c r="H13" s="126">
        <v>7500</v>
      </c>
      <c r="I13" s="18"/>
      <c r="J13" s="127" t="s">
        <v>382</v>
      </c>
      <c r="K13" s="18"/>
      <c r="L13" s="18" t="s">
        <v>372</v>
      </c>
    </row>
    <row r="14" spans="1:12" ht="38.25">
      <c r="A14" s="20" t="s">
        <v>16</v>
      </c>
      <c r="B14" s="18">
        <v>926</v>
      </c>
      <c r="C14" s="18">
        <v>92605</v>
      </c>
      <c r="D14" s="18">
        <v>6050</v>
      </c>
      <c r="E14" s="18" t="s">
        <v>385</v>
      </c>
      <c r="F14" s="126">
        <v>10000</v>
      </c>
      <c r="G14" s="126">
        <v>10000</v>
      </c>
      <c r="H14" s="126">
        <v>10000</v>
      </c>
      <c r="I14" s="18"/>
      <c r="J14" s="127" t="s">
        <v>382</v>
      </c>
      <c r="K14" s="18"/>
      <c r="L14" s="18" t="s">
        <v>372</v>
      </c>
    </row>
    <row r="15" spans="1:12" ht="22.5" customHeight="1">
      <c r="A15" s="236" t="s">
        <v>97</v>
      </c>
      <c r="B15" s="237"/>
      <c r="C15" s="237"/>
      <c r="D15" s="237"/>
      <c r="E15" s="238"/>
      <c r="F15" s="168">
        <f>SUM(F9:F14)</f>
        <v>1040500</v>
      </c>
      <c r="G15" s="168">
        <f>SUM(G9:G14)</f>
        <v>1040500</v>
      </c>
      <c r="H15" s="168">
        <f>SUM(H9:H14)</f>
        <v>340500</v>
      </c>
      <c r="I15" s="168"/>
      <c r="J15" s="168">
        <v>700000</v>
      </c>
      <c r="K15" s="169"/>
      <c r="L15" s="170" t="s">
        <v>45</v>
      </c>
    </row>
    <row r="17" ht="12.75">
      <c r="A17" s="1" t="s">
        <v>64</v>
      </c>
    </row>
    <row r="18" ht="12.75">
      <c r="A18" s="1" t="s">
        <v>61</v>
      </c>
    </row>
    <row r="19" ht="12.75">
      <c r="A19" s="1" t="s">
        <v>62</v>
      </c>
    </row>
    <row r="20" ht="12.75">
      <c r="A20" s="1" t="s">
        <v>63</v>
      </c>
    </row>
    <row r="21" ht="12.75">
      <c r="A21" s="62" t="s">
        <v>138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5:E1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Gminy nr 89/XI/2007
z dnia 27 grudnia 2007r. 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29" sqref="D2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1" t="s">
        <v>152</v>
      </c>
      <c r="B1" s="241"/>
      <c r="C1" s="241"/>
      <c r="D1" s="241"/>
    </row>
    <row r="2" ht="6.75" customHeight="1">
      <c r="A2" s="16"/>
    </row>
    <row r="3" ht="12.75">
      <c r="D3" s="11" t="s">
        <v>39</v>
      </c>
    </row>
    <row r="4" spans="1:4" ht="15" customHeight="1">
      <c r="A4" s="233" t="s">
        <v>56</v>
      </c>
      <c r="B4" s="233" t="s">
        <v>5</v>
      </c>
      <c r="C4" s="234" t="s">
        <v>57</v>
      </c>
      <c r="D4" s="234" t="s">
        <v>153</v>
      </c>
    </row>
    <row r="5" spans="1:4" ht="15" customHeight="1">
      <c r="A5" s="233"/>
      <c r="B5" s="233"/>
      <c r="C5" s="233"/>
      <c r="D5" s="234"/>
    </row>
    <row r="6" spans="1:4" ht="15.75" customHeight="1">
      <c r="A6" s="233"/>
      <c r="B6" s="233"/>
      <c r="C6" s="233"/>
      <c r="D6" s="234"/>
    </row>
    <row r="7" spans="1:4" s="90" customFormat="1" ht="9.75" customHeight="1">
      <c r="A7" s="88">
        <v>1</v>
      </c>
      <c r="B7" s="88">
        <v>2</v>
      </c>
      <c r="C7" s="88">
        <v>3</v>
      </c>
      <c r="D7" s="89">
        <v>4</v>
      </c>
    </row>
    <row r="8" spans="1:4" s="59" customFormat="1" ht="13.5" customHeight="1">
      <c r="A8" s="73" t="s">
        <v>10</v>
      </c>
      <c r="B8" s="74" t="s">
        <v>159</v>
      </c>
      <c r="C8" s="73"/>
      <c r="D8" s="189">
        <v>18278824</v>
      </c>
    </row>
    <row r="9" spans="1:4" ht="15.75" customHeight="1">
      <c r="A9" s="73" t="s">
        <v>11</v>
      </c>
      <c r="B9" s="74" t="s">
        <v>7</v>
      </c>
      <c r="C9" s="73"/>
      <c r="D9" s="189">
        <v>17713024</v>
      </c>
    </row>
    <row r="10" spans="1:4" ht="14.25" customHeight="1">
      <c r="A10" s="73" t="s">
        <v>12</v>
      </c>
      <c r="B10" s="74" t="s">
        <v>161</v>
      </c>
      <c r="C10" s="75"/>
      <c r="D10" s="190">
        <v>565800</v>
      </c>
    </row>
    <row r="11" spans="1:4" ht="18.75" customHeight="1">
      <c r="A11" s="239" t="s">
        <v>22</v>
      </c>
      <c r="B11" s="240"/>
      <c r="C11" s="75"/>
      <c r="D11" s="76"/>
    </row>
    <row r="12" spans="1:4" ht="21.75" customHeight="1">
      <c r="A12" s="73" t="s">
        <v>10</v>
      </c>
      <c r="B12" s="77" t="s">
        <v>17</v>
      </c>
      <c r="C12" s="73" t="s">
        <v>23</v>
      </c>
      <c r="D12" s="76"/>
    </row>
    <row r="13" spans="1:4" ht="18.75" customHeight="1">
      <c r="A13" s="78" t="s">
        <v>11</v>
      </c>
      <c r="B13" s="75" t="s">
        <v>18</v>
      </c>
      <c r="C13" s="73" t="s">
        <v>23</v>
      </c>
      <c r="D13" s="79"/>
    </row>
    <row r="14" spans="1:4" ht="31.5" customHeight="1">
      <c r="A14" s="73" t="s">
        <v>12</v>
      </c>
      <c r="B14" s="80" t="s">
        <v>94</v>
      </c>
      <c r="C14" s="73" t="s">
        <v>47</v>
      </c>
      <c r="D14" s="76"/>
    </row>
    <row r="15" spans="1:4" ht="15.75" customHeight="1">
      <c r="A15" s="78" t="s">
        <v>1</v>
      </c>
      <c r="B15" s="75" t="s">
        <v>25</v>
      </c>
      <c r="C15" s="73" t="s">
        <v>48</v>
      </c>
      <c r="D15" s="76"/>
    </row>
    <row r="16" spans="1:4" ht="15" customHeight="1">
      <c r="A16" s="73" t="s">
        <v>16</v>
      </c>
      <c r="B16" s="75" t="s">
        <v>95</v>
      </c>
      <c r="C16" s="73" t="s">
        <v>160</v>
      </c>
      <c r="D16" s="76"/>
    </row>
    <row r="17" spans="1:4" ht="16.5" customHeight="1">
      <c r="A17" s="78" t="s">
        <v>19</v>
      </c>
      <c r="B17" s="75" t="s">
        <v>20</v>
      </c>
      <c r="C17" s="73" t="s">
        <v>24</v>
      </c>
      <c r="D17" s="81"/>
    </row>
    <row r="18" spans="1:4" ht="15" customHeight="1">
      <c r="A18" s="73" t="s">
        <v>21</v>
      </c>
      <c r="B18" s="75" t="s">
        <v>115</v>
      </c>
      <c r="C18" s="73" t="s">
        <v>60</v>
      </c>
      <c r="D18" s="75"/>
    </row>
    <row r="19" spans="1:4" ht="15" customHeight="1">
      <c r="A19" s="73" t="s">
        <v>27</v>
      </c>
      <c r="B19" s="82" t="s">
        <v>46</v>
      </c>
      <c r="C19" s="73" t="s">
        <v>26</v>
      </c>
      <c r="D19" s="75"/>
    </row>
    <row r="20" spans="1:4" ht="18.75" customHeight="1">
      <c r="A20" s="239" t="s">
        <v>96</v>
      </c>
      <c r="B20" s="240"/>
      <c r="C20" s="73"/>
      <c r="D20" s="123">
        <v>565800</v>
      </c>
    </row>
    <row r="21" spans="1:4" ht="16.5" customHeight="1">
      <c r="A21" s="73" t="s">
        <v>10</v>
      </c>
      <c r="B21" s="75" t="s">
        <v>49</v>
      </c>
      <c r="C21" s="73" t="s">
        <v>29</v>
      </c>
      <c r="D21" s="122">
        <v>565800</v>
      </c>
    </row>
    <row r="22" spans="1:4" ht="13.5" customHeight="1">
      <c r="A22" s="78" t="s">
        <v>11</v>
      </c>
      <c r="B22" s="83" t="s">
        <v>28</v>
      </c>
      <c r="C22" s="78" t="s">
        <v>29</v>
      </c>
      <c r="D22" s="83" t="s">
        <v>359</v>
      </c>
    </row>
    <row r="23" spans="1:4" ht="38.25" customHeight="1">
      <c r="A23" s="73" t="s">
        <v>12</v>
      </c>
      <c r="B23" s="84" t="s">
        <v>52</v>
      </c>
      <c r="C23" s="73" t="s">
        <v>53</v>
      </c>
      <c r="D23" s="75"/>
    </row>
    <row r="24" spans="1:4" ht="14.25" customHeight="1">
      <c r="A24" s="78" t="s">
        <v>1</v>
      </c>
      <c r="B24" s="83" t="s">
        <v>50</v>
      </c>
      <c r="C24" s="78" t="s">
        <v>44</v>
      </c>
      <c r="D24" s="83"/>
    </row>
    <row r="25" spans="1:4" ht="15.75" customHeight="1">
      <c r="A25" s="73" t="s">
        <v>16</v>
      </c>
      <c r="B25" s="75" t="s">
        <v>51</v>
      </c>
      <c r="C25" s="73" t="s">
        <v>31</v>
      </c>
      <c r="D25" s="75"/>
    </row>
    <row r="26" spans="1:4" ht="15" customHeight="1">
      <c r="A26" s="85" t="s">
        <v>19</v>
      </c>
      <c r="B26" s="82" t="s">
        <v>116</v>
      </c>
      <c r="C26" s="85" t="s">
        <v>32</v>
      </c>
      <c r="D26" s="81"/>
    </row>
    <row r="27" spans="1:6" ht="16.5" customHeight="1">
      <c r="A27" s="85" t="s">
        <v>21</v>
      </c>
      <c r="B27" s="82" t="s">
        <v>33</v>
      </c>
      <c r="C27" s="86" t="s">
        <v>30</v>
      </c>
      <c r="D27" s="87"/>
      <c r="E27" s="34"/>
      <c r="F27" s="34"/>
    </row>
    <row r="28" spans="1:3" ht="12.75">
      <c r="A28" s="5"/>
      <c r="B28" s="6"/>
      <c r="C28" s="36"/>
    </row>
    <row r="29" spans="1:2" ht="12.75">
      <c r="A29" s="37"/>
      <c r="B29" s="36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 89/XI/2007
 z dnia 27 grudnia 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showRowColHeaders="0" tabSelected="1" defaultGridColor="0" view="pageLayout" colorId="8" workbookViewId="0" topLeftCell="A1">
      <selection activeCell="D46" sqref="D46:D48"/>
    </sheetView>
  </sheetViews>
  <sheetFormatPr defaultColWidth="9.00390625" defaultRowHeight="12.75"/>
  <cols>
    <col min="1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28.5" customHeight="1">
      <c r="A1" s="246" t="s">
        <v>397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24" customHeight="1">
      <c r="A2" s="18"/>
      <c r="B2" s="18"/>
      <c r="C2" s="18"/>
      <c r="D2" s="18"/>
      <c r="E2" s="18"/>
      <c r="F2" s="18"/>
      <c r="G2" s="69"/>
      <c r="H2" s="69"/>
      <c r="I2" s="69"/>
      <c r="J2" s="213" t="s">
        <v>39</v>
      </c>
    </row>
    <row r="3" spans="1:10" s="4" customFormat="1" ht="20.25" customHeight="1">
      <c r="A3" s="233" t="s">
        <v>2</v>
      </c>
      <c r="B3" s="243" t="s">
        <v>3</v>
      </c>
      <c r="C3" s="243" t="s">
        <v>102</v>
      </c>
      <c r="D3" s="234" t="s">
        <v>89</v>
      </c>
      <c r="E3" s="234" t="s">
        <v>111</v>
      </c>
      <c r="F3" s="234" t="s">
        <v>66</v>
      </c>
      <c r="G3" s="234"/>
      <c r="H3" s="234"/>
      <c r="I3" s="234"/>
      <c r="J3" s="234"/>
    </row>
    <row r="4" spans="1:10" s="4" customFormat="1" ht="20.25" customHeight="1">
      <c r="A4" s="233"/>
      <c r="B4" s="244"/>
      <c r="C4" s="244"/>
      <c r="D4" s="233"/>
      <c r="E4" s="234"/>
      <c r="F4" s="234" t="s">
        <v>87</v>
      </c>
      <c r="G4" s="234" t="s">
        <v>6</v>
      </c>
      <c r="H4" s="234"/>
      <c r="I4" s="234"/>
      <c r="J4" s="234" t="s">
        <v>88</v>
      </c>
    </row>
    <row r="5" spans="1:10" s="4" customFormat="1" ht="65.25" customHeight="1">
      <c r="A5" s="233"/>
      <c r="B5" s="245"/>
      <c r="C5" s="245"/>
      <c r="D5" s="233"/>
      <c r="E5" s="234"/>
      <c r="F5" s="234"/>
      <c r="G5" s="15" t="s">
        <v>85</v>
      </c>
      <c r="H5" s="15" t="s">
        <v>86</v>
      </c>
      <c r="I5" s="15" t="s">
        <v>112</v>
      </c>
      <c r="J5" s="234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5" customHeight="1">
      <c r="A7" s="211" t="s">
        <v>248</v>
      </c>
      <c r="B7" s="57">
        <v>1095</v>
      </c>
      <c r="C7" s="191">
        <v>2010</v>
      </c>
      <c r="D7" s="204">
        <v>183022</v>
      </c>
      <c r="E7" s="204">
        <v>183022</v>
      </c>
      <c r="F7" s="204">
        <v>183022</v>
      </c>
      <c r="G7" s="17"/>
      <c r="H7" s="191">
        <v>538.11</v>
      </c>
      <c r="I7" s="17"/>
      <c r="J7" s="17"/>
    </row>
    <row r="8" spans="1:10" ht="15" customHeight="1">
      <c r="A8" s="57"/>
      <c r="B8" s="57"/>
      <c r="C8" s="209">
        <v>4110</v>
      </c>
      <c r="D8" s="208"/>
      <c r="E8" s="210">
        <v>463.37</v>
      </c>
      <c r="F8" s="210">
        <v>463.37</v>
      </c>
      <c r="G8" s="17"/>
      <c r="H8" s="210">
        <v>463.37</v>
      </c>
      <c r="I8" s="17"/>
      <c r="J8" s="17"/>
    </row>
    <row r="9" spans="1:10" ht="15" customHeight="1">
      <c r="A9" s="57"/>
      <c r="B9" s="57"/>
      <c r="C9" s="209">
        <v>4120</v>
      </c>
      <c r="D9" s="208"/>
      <c r="E9" s="210">
        <v>74.74</v>
      </c>
      <c r="F9" s="210">
        <v>74.74</v>
      </c>
      <c r="G9" s="17"/>
      <c r="H9" s="210">
        <v>74.74</v>
      </c>
      <c r="I9" s="17"/>
      <c r="J9" s="17"/>
    </row>
    <row r="10" spans="1:10" ht="15" customHeight="1">
      <c r="A10" s="57"/>
      <c r="B10" s="57"/>
      <c r="C10" s="209">
        <v>4170</v>
      </c>
      <c r="D10" s="208" t="s">
        <v>394</v>
      </c>
      <c r="E10" s="210">
        <v>3050.76</v>
      </c>
      <c r="F10" s="210">
        <v>3050.76</v>
      </c>
      <c r="G10" s="17"/>
      <c r="H10" s="210"/>
      <c r="I10" s="17"/>
      <c r="J10" s="17"/>
    </row>
    <row r="11" spans="1:10" ht="15" customHeight="1">
      <c r="A11" s="57"/>
      <c r="B11" s="57"/>
      <c r="C11" s="209">
        <v>4430</v>
      </c>
      <c r="D11" s="208"/>
      <c r="E11" s="210">
        <v>179433.13</v>
      </c>
      <c r="F11" s="210">
        <v>179433.13</v>
      </c>
      <c r="G11" s="17"/>
      <c r="H11" s="210"/>
      <c r="I11" s="17"/>
      <c r="J11" s="17"/>
    </row>
    <row r="12" spans="1:10" ht="19.5" customHeight="1">
      <c r="A12" s="57">
        <v>750</v>
      </c>
      <c r="B12" s="57">
        <v>75011</v>
      </c>
      <c r="C12" s="191">
        <v>2010</v>
      </c>
      <c r="D12" s="125">
        <v>70894</v>
      </c>
      <c r="E12" s="125">
        <v>70894</v>
      </c>
      <c r="F12" s="125">
        <v>70894</v>
      </c>
      <c r="G12" s="125">
        <f>SUM(G13:G18)</f>
        <v>54027</v>
      </c>
      <c r="H12" s="125">
        <f>SUM(H13:H18)</f>
        <v>11400</v>
      </c>
      <c r="I12" s="18"/>
      <c r="J12" s="18"/>
    </row>
    <row r="13" spans="1:10" ht="19.5" customHeight="1">
      <c r="A13" s="18"/>
      <c r="B13" s="18"/>
      <c r="C13" s="18">
        <v>4010</v>
      </c>
      <c r="D13" s="18"/>
      <c r="E13" s="126">
        <v>50467</v>
      </c>
      <c r="F13" s="126">
        <v>50467</v>
      </c>
      <c r="G13" s="126">
        <v>50467</v>
      </c>
      <c r="H13" s="18"/>
      <c r="I13" s="18"/>
      <c r="J13" s="18"/>
    </row>
    <row r="14" spans="1:10" ht="19.5" customHeight="1">
      <c r="A14" s="18"/>
      <c r="B14" s="18"/>
      <c r="C14" s="18">
        <v>4040</v>
      </c>
      <c r="D14" s="18"/>
      <c r="E14" s="126">
        <v>3560</v>
      </c>
      <c r="F14" s="126">
        <v>3560</v>
      </c>
      <c r="G14" s="126">
        <v>3560</v>
      </c>
      <c r="H14" s="18"/>
      <c r="I14" s="18"/>
      <c r="J14" s="18"/>
    </row>
    <row r="15" spans="1:10" ht="19.5" customHeight="1">
      <c r="A15" s="18"/>
      <c r="B15" s="18"/>
      <c r="C15" s="18">
        <v>4110</v>
      </c>
      <c r="D15" s="18"/>
      <c r="E15" s="126">
        <v>10100</v>
      </c>
      <c r="F15" s="126">
        <v>10100</v>
      </c>
      <c r="G15" s="18"/>
      <c r="H15" s="126">
        <v>10100</v>
      </c>
      <c r="I15" s="18"/>
      <c r="J15" s="18"/>
    </row>
    <row r="16" spans="1:10" ht="19.5" customHeight="1">
      <c r="A16" s="18"/>
      <c r="B16" s="18"/>
      <c r="C16" s="18">
        <v>4120</v>
      </c>
      <c r="D16" s="18"/>
      <c r="E16" s="126">
        <v>1300</v>
      </c>
      <c r="F16" s="126">
        <v>1300</v>
      </c>
      <c r="G16" s="18"/>
      <c r="H16" s="126">
        <v>1300</v>
      </c>
      <c r="I16" s="18"/>
      <c r="J16" s="18"/>
    </row>
    <row r="17" spans="1:10" ht="19.5" customHeight="1">
      <c r="A17" s="18"/>
      <c r="B17" s="18"/>
      <c r="C17" s="18">
        <v>4210</v>
      </c>
      <c r="D17" s="18"/>
      <c r="E17" s="126">
        <v>243</v>
      </c>
      <c r="F17" s="126">
        <v>243</v>
      </c>
      <c r="G17" s="18"/>
      <c r="H17" s="126"/>
      <c r="I17" s="18"/>
      <c r="J17" s="18"/>
    </row>
    <row r="18" spans="1:10" ht="19.5" customHeight="1">
      <c r="A18" s="18"/>
      <c r="B18" s="18"/>
      <c r="C18" s="18">
        <v>4440</v>
      </c>
      <c r="D18" s="18"/>
      <c r="E18" s="126">
        <v>2267</v>
      </c>
      <c r="F18" s="126">
        <v>2267</v>
      </c>
      <c r="G18" s="18"/>
      <c r="H18" s="18"/>
      <c r="I18" s="18"/>
      <c r="J18" s="18"/>
    </row>
    <row r="19" spans="1:10" ht="19.5" customHeight="1">
      <c r="A19" s="18"/>
      <c r="B19" s="18"/>
      <c r="C19" s="18">
        <v>4750</v>
      </c>
      <c r="D19" s="18"/>
      <c r="E19" s="126">
        <v>2957</v>
      </c>
      <c r="F19" s="126">
        <v>2957</v>
      </c>
      <c r="G19" s="18"/>
      <c r="H19" s="18"/>
      <c r="I19" s="18"/>
      <c r="J19" s="18"/>
    </row>
    <row r="20" spans="1:10" ht="19.5" customHeight="1">
      <c r="A20" s="57">
        <v>751</v>
      </c>
      <c r="B20" s="18"/>
      <c r="C20" s="18"/>
      <c r="D20" s="125">
        <v>1261</v>
      </c>
      <c r="E20" s="125">
        <v>1261</v>
      </c>
      <c r="F20" s="125">
        <v>1261</v>
      </c>
      <c r="G20" s="18"/>
      <c r="H20" s="18"/>
      <c r="I20" s="18"/>
      <c r="J20" s="18"/>
    </row>
    <row r="21" spans="1:10" ht="19.5" customHeight="1">
      <c r="A21" s="18"/>
      <c r="B21" s="57">
        <v>75101</v>
      </c>
      <c r="C21" s="191">
        <v>2010</v>
      </c>
      <c r="D21" s="125">
        <v>1261</v>
      </c>
      <c r="E21" s="125">
        <v>1261</v>
      </c>
      <c r="F21" s="125">
        <v>1261</v>
      </c>
      <c r="G21" s="18"/>
      <c r="H21" s="18"/>
      <c r="I21" s="18"/>
      <c r="J21" s="18"/>
    </row>
    <row r="22" spans="1:10" ht="19.5" customHeight="1">
      <c r="A22" s="18"/>
      <c r="B22" s="18"/>
      <c r="C22" s="18">
        <v>4170</v>
      </c>
      <c r="D22" s="18"/>
      <c r="E22" s="126">
        <v>1261</v>
      </c>
      <c r="F22" s="126">
        <v>1261</v>
      </c>
      <c r="G22" s="18"/>
      <c r="H22" s="18"/>
      <c r="I22" s="18"/>
      <c r="J22" s="18"/>
    </row>
    <row r="23" spans="1:10" ht="19.5" customHeight="1">
      <c r="A23" s="57">
        <v>754</v>
      </c>
      <c r="B23" s="57">
        <v>75414</v>
      </c>
      <c r="C23" s="191">
        <v>2010</v>
      </c>
      <c r="D23" s="57">
        <v>300</v>
      </c>
      <c r="E23" s="57">
        <v>300</v>
      </c>
      <c r="F23" s="57">
        <v>300</v>
      </c>
      <c r="G23" s="18"/>
      <c r="H23" s="18"/>
      <c r="I23" s="18"/>
      <c r="J23" s="18"/>
    </row>
    <row r="24" spans="1:10" ht="19.5" customHeight="1">
      <c r="A24" s="18"/>
      <c r="B24" s="18"/>
      <c r="C24" s="18">
        <v>4210</v>
      </c>
      <c r="D24" s="18"/>
      <c r="E24" s="18">
        <v>300</v>
      </c>
      <c r="F24" s="18">
        <v>300</v>
      </c>
      <c r="G24" s="18"/>
      <c r="H24" s="18"/>
      <c r="I24" s="18"/>
      <c r="J24" s="18"/>
    </row>
    <row r="25" spans="1:10" ht="19.5" customHeight="1">
      <c r="A25" s="57">
        <v>852</v>
      </c>
      <c r="B25" s="18"/>
      <c r="D25" s="134">
        <f>SUM(D26+D43+D45+D47+D49)</f>
        <v>2716200</v>
      </c>
      <c r="E25" s="134">
        <f>SUM(E26+E45+E43+E47+E49)</f>
        <v>2716200</v>
      </c>
      <c r="F25" s="134">
        <f>SUM(F26+F45+F47+F49)</f>
        <v>2702200</v>
      </c>
      <c r="G25" s="134">
        <f>SUM(G26+G45+G47+G49)</f>
        <v>68236</v>
      </c>
      <c r="H25" s="134">
        <f>SUM(H26+H49)</f>
        <v>13622</v>
      </c>
      <c r="I25" s="134">
        <f>SUM(I26+I45+I47+I49)</f>
        <v>2589872</v>
      </c>
      <c r="J25" s="134">
        <f>SUM(J43+J45+J47+J49)</f>
        <v>14000</v>
      </c>
    </row>
    <row r="26" spans="1:10" ht="19.5" customHeight="1">
      <c r="A26" s="18"/>
      <c r="B26" s="57">
        <v>85212</v>
      </c>
      <c r="C26" s="191">
        <v>2010</v>
      </c>
      <c r="D26" s="125">
        <v>2607000</v>
      </c>
      <c r="E26" s="125">
        <v>2607000</v>
      </c>
      <c r="F26" s="125">
        <v>2607000</v>
      </c>
      <c r="G26" s="125">
        <f>SUM(G27:G39)</f>
        <v>45541</v>
      </c>
      <c r="H26" s="125">
        <f>SUM(H27:H39)</f>
        <v>9386</v>
      </c>
      <c r="I26" s="125">
        <v>2524272</v>
      </c>
      <c r="J26" s="69"/>
    </row>
    <row r="27" spans="1:10" ht="19.5" customHeight="1">
      <c r="A27" s="18"/>
      <c r="B27" s="18"/>
      <c r="C27" s="18">
        <v>3110</v>
      </c>
      <c r="D27" s="18"/>
      <c r="E27" s="126">
        <v>2524272</v>
      </c>
      <c r="F27" s="126">
        <v>2524272</v>
      </c>
      <c r="G27" s="18"/>
      <c r="H27" s="18"/>
      <c r="I27" s="126">
        <v>2524272</v>
      </c>
      <c r="J27" s="18"/>
    </row>
    <row r="28" spans="1:10" ht="19.5" customHeight="1">
      <c r="A28" s="18"/>
      <c r="B28" s="18"/>
      <c r="C28" s="18">
        <v>4010</v>
      </c>
      <c r="D28" s="18"/>
      <c r="E28" s="126">
        <v>42941</v>
      </c>
      <c r="F28" s="126">
        <v>42941</v>
      </c>
      <c r="G28" s="126">
        <v>42941</v>
      </c>
      <c r="H28" s="18"/>
      <c r="I28" s="18"/>
      <c r="J28" s="18"/>
    </row>
    <row r="29" spans="1:10" ht="19.5" customHeight="1">
      <c r="A29" s="18"/>
      <c r="B29" s="18"/>
      <c r="C29" s="18">
        <v>4040</v>
      </c>
      <c r="D29" s="18"/>
      <c r="E29" s="126">
        <v>2600</v>
      </c>
      <c r="F29" s="126">
        <v>2600</v>
      </c>
      <c r="G29" s="126">
        <v>2600</v>
      </c>
      <c r="H29" s="18"/>
      <c r="I29" s="18"/>
      <c r="J29" s="18"/>
    </row>
    <row r="30" spans="1:10" ht="19.5" customHeight="1">
      <c r="A30" s="18"/>
      <c r="B30" s="18"/>
      <c r="C30" s="18">
        <v>4110</v>
      </c>
      <c r="D30" s="18"/>
      <c r="E30" s="126">
        <v>8225</v>
      </c>
      <c r="F30" s="126">
        <v>8225</v>
      </c>
      <c r="G30" s="18"/>
      <c r="H30" s="126">
        <v>8225</v>
      </c>
      <c r="I30" s="18"/>
      <c r="J30" s="18"/>
    </row>
    <row r="31" spans="1:10" ht="19.5" customHeight="1">
      <c r="A31" s="18"/>
      <c r="B31" s="18"/>
      <c r="C31" s="18">
        <v>4120</v>
      </c>
      <c r="D31" s="18"/>
      <c r="E31" s="126">
        <v>1161</v>
      </c>
      <c r="F31" s="126">
        <v>1161</v>
      </c>
      <c r="G31" s="18"/>
      <c r="H31" s="126">
        <v>1161</v>
      </c>
      <c r="I31" s="18"/>
      <c r="J31" s="18"/>
    </row>
    <row r="32" spans="1:10" ht="19.5" customHeight="1">
      <c r="A32" s="18"/>
      <c r="B32" s="18"/>
      <c r="C32" s="18">
        <v>4170</v>
      </c>
      <c r="D32" s="18"/>
      <c r="E32" s="126">
        <v>6000</v>
      </c>
      <c r="F32" s="126">
        <v>6000</v>
      </c>
      <c r="G32" s="18"/>
      <c r="H32" s="18"/>
      <c r="I32" s="18"/>
      <c r="J32" s="18"/>
    </row>
    <row r="33" spans="1:10" ht="19.5" customHeight="1">
      <c r="A33" s="18"/>
      <c r="B33" s="18"/>
      <c r="C33" s="18">
        <v>4210</v>
      </c>
      <c r="D33" s="18"/>
      <c r="E33" s="126">
        <v>8540</v>
      </c>
      <c r="F33" s="126">
        <v>8540</v>
      </c>
      <c r="G33" s="18"/>
      <c r="H33" s="18"/>
      <c r="I33" s="18"/>
      <c r="J33" s="18"/>
    </row>
    <row r="34" spans="1:10" ht="19.5" customHeight="1">
      <c r="A34" s="18"/>
      <c r="B34" s="18"/>
      <c r="C34" s="18">
        <v>4260</v>
      </c>
      <c r="D34" s="18"/>
      <c r="E34" s="126">
        <v>1504</v>
      </c>
      <c r="F34" s="126">
        <v>1504</v>
      </c>
      <c r="G34" s="18"/>
      <c r="H34" s="18"/>
      <c r="I34" s="18"/>
      <c r="J34" s="18"/>
    </row>
    <row r="35" spans="1:10" ht="19.5" customHeight="1">
      <c r="A35" s="18"/>
      <c r="B35" s="18"/>
      <c r="C35" s="18">
        <v>4300</v>
      </c>
      <c r="D35" s="18"/>
      <c r="E35" s="126">
        <v>3521</v>
      </c>
      <c r="F35" s="126">
        <v>3521</v>
      </c>
      <c r="G35" s="18"/>
      <c r="H35" s="18"/>
      <c r="I35" s="18"/>
      <c r="J35" s="18"/>
    </row>
    <row r="36" spans="1:10" ht="19.5" customHeight="1">
      <c r="A36" s="18"/>
      <c r="B36" s="18"/>
      <c r="C36" s="18">
        <v>4350</v>
      </c>
      <c r="D36" s="18"/>
      <c r="E36" s="126">
        <v>336</v>
      </c>
      <c r="F36" s="126">
        <v>336</v>
      </c>
      <c r="G36" s="18"/>
      <c r="H36" s="18"/>
      <c r="I36" s="18"/>
      <c r="J36" s="18"/>
    </row>
    <row r="37" spans="1:10" ht="19.5" customHeight="1">
      <c r="A37" s="18"/>
      <c r="B37" s="18"/>
      <c r="C37" s="18">
        <v>4370</v>
      </c>
      <c r="D37" s="18"/>
      <c r="E37" s="126">
        <v>1500</v>
      </c>
      <c r="F37" s="126">
        <v>1500</v>
      </c>
      <c r="G37" s="18"/>
      <c r="H37" s="18"/>
      <c r="I37" s="18"/>
      <c r="J37" s="18"/>
    </row>
    <row r="38" spans="1:10" ht="19.5" customHeight="1">
      <c r="A38" s="18"/>
      <c r="B38" s="18"/>
      <c r="C38" s="18">
        <v>4410</v>
      </c>
      <c r="D38" s="18"/>
      <c r="E38" s="18">
        <v>400</v>
      </c>
      <c r="F38" s="18">
        <v>400</v>
      </c>
      <c r="G38" s="18"/>
      <c r="H38" s="18"/>
      <c r="I38" s="18"/>
      <c r="J38" s="18"/>
    </row>
    <row r="39" spans="1:10" ht="19.5" customHeight="1">
      <c r="A39" s="18"/>
      <c r="B39" s="18"/>
      <c r="C39" s="18">
        <v>4440</v>
      </c>
      <c r="D39" s="18"/>
      <c r="E39" s="126">
        <v>1813</v>
      </c>
      <c r="F39" s="126">
        <v>1813</v>
      </c>
      <c r="G39" s="18"/>
      <c r="H39" s="18"/>
      <c r="I39" s="18"/>
      <c r="J39" s="18"/>
    </row>
    <row r="40" spans="1:10" ht="19.5" customHeight="1">
      <c r="A40" s="18"/>
      <c r="B40" s="18"/>
      <c r="C40" s="18">
        <v>4700</v>
      </c>
      <c r="D40" s="18"/>
      <c r="E40" s="126">
        <v>460</v>
      </c>
      <c r="F40" s="126">
        <v>460</v>
      </c>
      <c r="G40" s="18"/>
      <c r="H40" s="18"/>
      <c r="I40" s="18"/>
      <c r="J40" s="18"/>
    </row>
    <row r="41" spans="1:10" ht="19.5" customHeight="1">
      <c r="A41" s="18"/>
      <c r="B41" s="18"/>
      <c r="C41" s="18">
        <v>4740</v>
      </c>
      <c r="D41" s="18"/>
      <c r="E41" s="126">
        <v>2000</v>
      </c>
      <c r="F41" s="126">
        <v>2000</v>
      </c>
      <c r="G41" s="18"/>
      <c r="H41" s="18"/>
      <c r="I41" s="18"/>
      <c r="J41" s="18"/>
    </row>
    <row r="42" spans="1:10" ht="19.5" customHeight="1">
      <c r="A42" s="18"/>
      <c r="B42" s="18"/>
      <c r="C42" s="18">
        <v>4750</v>
      </c>
      <c r="D42" s="18"/>
      <c r="E42" s="126">
        <v>1727</v>
      </c>
      <c r="F42" s="126">
        <v>1727</v>
      </c>
      <c r="G42" s="18"/>
      <c r="H42" s="18"/>
      <c r="I42" s="18"/>
      <c r="J42" s="18"/>
    </row>
    <row r="43" spans="1:10" ht="19.5" customHeight="1">
      <c r="A43" s="18"/>
      <c r="B43" s="57">
        <v>85212</v>
      </c>
      <c r="C43" s="191">
        <v>6310</v>
      </c>
      <c r="D43" s="125">
        <v>14000</v>
      </c>
      <c r="E43" s="125">
        <v>14000</v>
      </c>
      <c r="F43" s="125"/>
      <c r="G43" s="125"/>
      <c r="H43" s="125"/>
      <c r="I43" s="125"/>
      <c r="J43" s="125">
        <v>14000</v>
      </c>
    </row>
    <row r="44" spans="1:10" ht="19.5" customHeight="1">
      <c r="A44" s="18"/>
      <c r="B44" s="18"/>
      <c r="C44" s="18">
        <v>6060</v>
      </c>
      <c r="D44" s="18"/>
      <c r="E44" s="126">
        <v>14000</v>
      </c>
      <c r="F44" s="126"/>
      <c r="G44" s="18"/>
      <c r="H44" s="18"/>
      <c r="I44" s="18"/>
      <c r="J44" s="126">
        <v>14000</v>
      </c>
    </row>
    <row r="45" spans="1:10" ht="19.5" customHeight="1">
      <c r="A45" s="18"/>
      <c r="B45" s="57">
        <v>85213</v>
      </c>
      <c r="C45" s="191">
        <v>2010</v>
      </c>
      <c r="D45" s="125">
        <v>7600</v>
      </c>
      <c r="E45" s="134">
        <v>7600</v>
      </c>
      <c r="F45" s="125">
        <v>7600</v>
      </c>
      <c r="G45" s="18"/>
      <c r="H45" s="18"/>
      <c r="I45" s="125">
        <v>7600</v>
      </c>
      <c r="J45" s="18"/>
    </row>
    <row r="46" spans="1:10" ht="19.5" customHeight="1">
      <c r="A46" s="18"/>
      <c r="B46" s="18"/>
      <c r="C46" s="18">
        <v>4130</v>
      </c>
      <c r="D46" s="18"/>
      <c r="E46" s="126">
        <v>7600</v>
      </c>
      <c r="F46" s="126">
        <v>7600</v>
      </c>
      <c r="G46" s="18"/>
      <c r="H46" s="18"/>
      <c r="I46" s="126">
        <v>7600</v>
      </c>
      <c r="J46" s="18"/>
    </row>
    <row r="47" spans="1:10" ht="19.5" customHeight="1">
      <c r="A47" s="18"/>
      <c r="B47" s="57">
        <v>85214</v>
      </c>
      <c r="C47" s="191">
        <v>2010</v>
      </c>
      <c r="D47" s="125">
        <v>58000</v>
      </c>
      <c r="E47" s="125">
        <v>58000</v>
      </c>
      <c r="F47" s="125">
        <v>58000</v>
      </c>
      <c r="G47" s="18"/>
      <c r="H47" s="18"/>
      <c r="I47" s="125">
        <v>58000</v>
      </c>
      <c r="J47" s="18"/>
    </row>
    <row r="48" spans="1:10" ht="19.5" customHeight="1">
      <c r="A48" s="18"/>
      <c r="B48" s="18"/>
      <c r="C48" s="18">
        <v>3110</v>
      </c>
      <c r="D48" s="18"/>
      <c r="E48" s="126">
        <v>58000</v>
      </c>
      <c r="F48" s="126">
        <v>58000</v>
      </c>
      <c r="G48" s="18"/>
      <c r="H48" s="18"/>
      <c r="I48" s="126">
        <v>58000</v>
      </c>
      <c r="J48" s="18"/>
    </row>
    <row r="49" spans="1:10" ht="19.5" customHeight="1">
      <c r="A49" s="18"/>
      <c r="B49" s="57">
        <v>85228</v>
      </c>
      <c r="C49" s="191">
        <v>2010</v>
      </c>
      <c r="D49" s="125">
        <v>29600</v>
      </c>
      <c r="E49" s="125">
        <v>29600</v>
      </c>
      <c r="F49" s="125">
        <v>29600</v>
      </c>
      <c r="G49" s="125">
        <v>22695</v>
      </c>
      <c r="H49" s="125">
        <v>4236</v>
      </c>
      <c r="I49" s="18"/>
      <c r="J49" s="18"/>
    </row>
    <row r="50" spans="1:10" ht="19.5" customHeight="1">
      <c r="A50" s="18"/>
      <c r="B50" s="18"/>
      <c r="C50" s="18">
        <v>3020</v>
      </c>
      <c r="D50" s="18"/>
      <c r="E50" s="126">
        <v>100</v>
      </c>
      <c r="F50" s="126">
        <v>100</v>
      </c>
      <c r="G50" s="18"/>
      <c r="H50" s="18"/>
      <c r="I50" s="18"/>
      <c r="J50" s="18"/>
    </row>
    <row r="51" spans="1:10" ht="19.5" customHeight="1">
      <c r="A51" s="18"/>
      <c r="B51" s="18"/>
      <c r="C51" s="18">
        <v>4010</v>
      </c>
      <c r="D51" s="18"/>
      <c r="E51" s="207">
        <v>21103.52</v>
      </c>
      <c r="F51" s="207">
        <v>21103.52</v>
      </c>
      <c r="G51" s="207">
        <v>21103.52</v>
      </c>
      <c r="H51" s="18"/>
      <c r="I51" s="18"/>
      <c r="J51" s="18"/>
    </row>
    <row r="52" spans="1:10" ht="19.5" customHeight="1">
      <c r="A52" s="18"/>
      <c r="B52" s="18"/>
      <c r="C52" s="18">
        <v>4040</v>
      </c>
      <c r="D52" s="18"/>
      <c r="E52" s="207">
        <v>1591.48</v>
      </c>
      <c r="F52" s="207">
        <v>1591.48</v>
      </c>
      <c r="G52" s="207">
        <v>1591.48</v>
      </c>
      <c r="H52" s="18"/>
      <c r="I52" s="18"/>
      <c r="J52" s="18"/>
    </row>
    <row r="53" spans="1:10" ht="19.5" customHeight="1">
      <c r="A53" s="18"/>
      <c r="B53" s="18"/>
      <c r="C53" s="18">
        <v>4110</v>
      </c>
      <c r="D53" s="18"/>
      <c r="E53" s="126">
        <v>3678</v>
      </c>
      <c r="F53" s="126">
        <v>3678</v>
      </c>
      <c r="G53" s="18"/>
      <c r="H53" s="126">
        <v>3678</v>
      </c>
      <c r="I53" s="18"/>
      <c r="J53" s="18"/>
    </row>
    <row r="54" spans="1:10" ht="19.5" customHeight="1">
      <c r="A54" s="18"/>
      <c r="B54" s="18"/>
      <c r="C54" s="18">
        <v>4120</v>
      </c>
      <c r="D54" s="18"/>
      <c r="E54" s="126">
        <v>558</v>
      </c>
      <c r="F54" s="126">
        <v>558</v>
      </c>
      <c r="G54" s="18"/>
      <c r="H54" s="18">
        <v>558</v>
      </c>
      <c r="I54" s="18"/>
      <c r="J54" s="18"/>
    </row>
    <row r="55" spans="1:10" ht="19.5" customHeight="1">
      <c r="A55" s="18"/>
      <c r="B55" s="18"/>
      <c r="C55" s="18">
        <v>4210</v>
      </c>
      <c r="D55" s="18"/>
      <c r="E55" s="207">
        <v>582.39</v>
      </c>
      <c r="F55" s="207">
        <v>582.39</v>
      </c>
      <c r="G55" s="18"/>
      <c r="H55" s="18"/>
      <c r="I55" s="18"/>
      <c r="J55" s="18"/>
    </row>
    <row r="56" spans="1:10" ht="19.5" customHeight="1">
      <c r="A56" s="18"/>
      <c r="B56" s="18"/>
      <c r="C56" s="18">
        <v>4280</v>
      </c>
      <c r="D56" s="18"/>
      <c r="E56" s="207">
        <v>80</v>
      </c>
      <c r="F56" s="207">
        <v>80</v>
      </c>
      <c r="G56" s="18"/>
      <c r="H56" s="18"/>
      <c r="I56" s="18"/>
      <c r="J56" s="18"/>
    </row>
    <row r="57" spans="1:10" ht="19.5" customHeight="1">
      <c r="A57" s="18"/>
      <c r="B57" s="18"/>
      <c r="C57" s="18">
        <v>4410</v>
      </c>
      <c r="D57" s="18"/>
      <c r="E57" s="126">
        <v>1000</v>
      </c>
      <c r="F57" s="126">
        <v>1000</v>
      </c>
      <c r="G57" s="18"/>
      <c r="H57" s="18"/>
      <c r="I57" s="18"/>
      <c r="J57" s="18"/>
    </row>
    <row r="58" spans="1:10" ht="19.5" customHeight="1">
      <c r="A58" s="18"/>
      <c r="B58" s="18"/>
      <c r="C58" s="18">
        <v>4440</v>
      </c>
      <c r="D58" s="18"/>
      <c r="E58" s="207">
        <v>906.61</v>
      </c>
      <c r="F58" s="207">
        <v>906.61</v>
      </c>
      <c r="G58" s="18"/>
      <c r="H58" s="18"/>
      <c r="I58" s="18"/>
      <c r="J58" s="18"/>
    </row>
    <row r="59" spans="1:10" ht="19.5" customHeight="1">
      <c r="A59" s="242" t="s">
        <v>97</v>
      </c>
      <c r="B59" s="242"/>
      <c r="C59" s="242"/>
      <c r="D59" s="242"/>
      <c r="E59" s="134">
        <f>SUM(E7+E12+E20+E23+E25)</f>
        <v>2971677</v>
      </c>
      <c r="F59" s="134">
        <f>SUM(F7+F12+F20+F23+F25)</f>
        <v>2957677</v>
      </c>
      <c r="G59" s="134">
        <f>SUM(G7+G12+G20+G23+G25)</f>
        <v>122263</v>
      </c>
      <c r="H59" s="212">
        <f>SUM(H7+H12+H20+H23+H25)</f>
        <v>25560.11</v>
      </c>
      <c r="I59" s="134">
        <f>SUM(I7+I12+I20+I23+I25)</f>
        <v>2589872</v>
      </c>
      <c r="J59" s="214">
        <f>SUM(J25)</f>
        <v>14000</v>
      </c>
    </row>
    <row r="61" ht="12.75">
      <c r="A61" s="62" t="s">
        <v>136</v>
      </c>
    </row>
  </sheetData>
  <sheetProtection/>
  <mergeCells count="11">
    <mergeCell ref="J4:J5"/>
    <mergeCell ref="F3:J3"/>
    <mergeCell ref="A1:J1"/>
    <mergeCell ref="F4:F5"/>
    <mergeCell ref="G4:I4"/>
    <mergeCell ref="A59:D59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740625" header="0.346875" footer="0.5118110236220472"/>
  <pageSetup horizontalDpi="300" verticalDpi="300" orientation="landscape" paperSize="9" scale="90" r:id="rId1"/>
  <headerFooter alignWithMargins="0">
    <oddHeader>&amp;RZałącznik Nr 5 do Uchwały Nr 127/XVIII/2008
 Rady Gminy Bielsk z dnia 16 września 2008r.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32" t="s">
        <v>157</v>
      </c>
      <c r="B1" s="232"/>
      <c r="C1" s="232"/>
      <c r="D1" s="232"/>
      <c r="E1" s="232"/>
      <c r="F1" s="232"/>
    </row>
    <row r="2" spans="5:6" ht="19.5" customHeight="1">
      <c r="E2" s="7"/>
      <c r="F2" s="7"/>
    </row>
    <row r="3" ht="19.5" customHeight="1">
      <c r="F3" s="12" t="s">
        <v>39</v>
      </c>
    </row>
    <row r="4" spans="1:6" ht="19.5" customHeight="1">
      <c r="A4" s="14" t="s">
        <v>56</v>
      </c>
      <c r="B4" s="14" t="s">
        <v>2</v>
      </c>
      <c r="C4" s="14" t="s">
        <v>3</v>
      </c>
      <c r="D4" s="14" t="s">
        <v>105</v>
      </c>
      <c r="E4" s="14" t="s">
        <v>42</v>
      </c>
      <c r="F4" s="14" t="s">
        <v>41</v>
      </c>
    </row>
    <row r="5" spans="1:6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0" customHeight="1">
      <c r="A6" s="22">
        <v>1</v>
      </c>
      <c r="B6" s="22">
        <v>921</v>
      </c>
      <c r="C6" s="22">
        <v>92109</v>
      </c>
      <c r="D6" s="22">
        <v>2480</v>
      </c>
      <c r="E6" s="22" t="s">
        <v>358</v>
      </c>
      <c r="F6" s="177">
        <v>110000</v>
      </c>
    </row>
    <row r="7" spans="1:6" ht="30" customHeight="1">
      <c r="A7" s="22">
        <v>2</v>
      </c>
      <c r="B7" s="22">
        <v>921</v>
      </c>
      <c r="C7" s="22">
        <v>92116</v>
      </c>
      <c r="D7" s="22">
        <v>2480</v>
      </c>
      <c r="E7" s="22" t="s">
        <v>360</v>
      </c>
      <c r="F7" s="177">
        <v>115000</v>
      </c>
    </row>
    <row r="8" spans="1:6" ht="30" customHeight="1">
      <c r="A8" s="22"/>
      <c r="B8" s="22"/>
      <c r="C8" s="22"/>
      <c r="D8" s="22"/>
      <c r="E8" s="22"/>
      <c r="F8" s="22"/>
    </row>
    <row r="9" spans="1:6" ht="30" customHeight="1">
      <c r="A9" s="22"/>
      <c r="B9" s="22"/>
      <c r="C9" s="22"/>
      <c r="D9" s="22"/>
      <c r="E9" s="22"/>
      <c r="F9" s="22"/>
    </row>
    <row r="10" spans="1:6" ht="30" customHeight="1">
      <c r="A10" s="215" t="s">
        <v>97</v>
      </c>
      <c r="B10" s="216"/>
      <c r="C10" s="216"/>
      <c r="D10" s="216"/>
      <c r="E10" s="217"/>
      <c r="F10" s="168">
        <v>225000</v>
      </c>
    </row>
    <row r="12" ht="12.75">
      <c r="A12" s="63" t="s">
        <v>113</v>
      </c>
    </row>
    <row r="13" ht="12.75">
      <c r="A13" s="62" t="s">
        <v>114</v>
      </c>
    </row>
    <row r="15" ht="12.75">
      <c r="A15" s="62" t="s">
        <v>138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89/XI/2007 
z dnia 27 grudnia 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53.375" style="0" customWidth="1"/>
    <col min="6" max="6" width="13.625" style="0" customWidth="1"/>
  </cols>
  <sheetData>
    <row r="1" spans="1:6" ht="48.75" customHeight="1">
      <c r="A1" s="249" t="s">
        <v>156</v>
      </c>
      <c r="B1" s="249"/>
      <c r="C1" s="249"/>
      <c r="D1" s="249"/>
      <c r="E1" s="249"/>
      <c r="F1" s="249"/>
    </row>
    <row r="2" spans="5:6" ht="19.5" customHeight="1">
      <c r="E2" s="7"/>
      <c r="F2" s="7"/>
    </row>
    <row r="3" spans="5:6" ht="19.5" customHeight="1">
      <c r="E3" s="1"/>
      <c r="F3" s="10" t="s">
        <v>39</v>
      </c>
    </row>
    <row r="4" spans="1:6" ht="19.5" customHeight="1">
      <c r="A4" s="14" t="s">
        <v>56</v>
      </c>
      <c r="B4" s="14" t="s">
        <v>2</v>
      </c>
      <c r="C4" s="14" t="s">
        <v>3</v>
      </c>
      <c r="D4" s="14" t="s">
        <v>102</v>
      </c>
      <c r="E4" s="14" t="s">
        <v>40</v>
      </c>
      <c r="F4" s="14" t="s">
        <v>41</v>
      </c>
    </row>
    <row r="5" spans="1:6" s="60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0" customHeight="1">
      <c r="A6" s="178">
        <v>1</v>
      </c>
      <c r="B6" s="178">
        <v>926</v>
      </c>
      <c r="C6" s="178">
        <v>92605</v>
      </c>
      <c r="D6" s="178">
        <v>2820</v>
      </c>
      <c r="E6" s="178" t="s">
        <v>345</v>
      </c>
      <c r="F6" s="115">
        <v>69000</v>
      </c>
    </row>
    <row r="7" spans="1:6" ht="30" customHeight="1">
      <c r="A7" s="178"/>
      <c r="B7" s="178"/>
      <c r="C7" s="178"/>
      <c r="D7" s="178"/>
      <c r="E7" s="178" t="s">
        <v>357</v>
      </c>
      <c r="F7" s="115">
        <v>61000</v>
      </c>
    </row>
    <row r="8" spans="1:6" ht="30" customHeight="1">
      <c r="A8" s="178"/>
      <c r="B8" s="178"/>
      <c r="C8" s="178"/>
      <c r="D8" s="178"/>
      <c r="E8" s="178" t="s">
        <v>384</v>
      </c>
      <c r="F8" s="115">
        <v>8000</v>
      </c>
    </row>
    <row r="9" spans="1:6" ht="30" customHeight="1">
      <c r="A9" s="178"/>
      <c r="B9" s="178"/>
      <c r="C9" s="178"/>
      <c r="D9" s="178"/>
      <c r="E9" s="178"/>
      <c r="F9" s="178"/>
    </row>
    <row r="10" spans="1:6" ht="30" customHeight="1">
      <c r="A10" s="215" t="s">
        <v>97</v>
      </c>
      <c r="B10" s="216"/>
      <c r="C10" s="216"/>
      <c r="D10" s="216"/>
      <c r="E10" s="217"/>
      <c r="F10" s="168">
        <v>69000</v>
      </c>
    </row>
    <row r="12" ht="12.75">
      <c r="A12" s="62" t="s">
        <v>140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89/XI/2007
z dnia 27 grudnia 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30" t="s">
        <v>36</v>
      </c>
      <c r="B1" s="230"/>
      <c r="C1" s="230"/>
      <c r="D1" s="7"/>
      <c r="E1" s="7"/>
      <c r="F1" s="7"/>
      <c r="G1" s="7"/>
      <c r="H1" s="7"/>
      <c r="I1" s="7"/>
      <c r="J1" s="7"/>
    </row>
    <row r="2" spans="1:7" ht="19.5" customHeight="1">
      <c r="A2" s="230" t="s">
        <v>43</v>
      </c>
      <c r="B2" s="230"/>
      <c r="C2" s="230"/>
      <c r="D2" s="7"/>
      <c r="E2" s="7"/>
      <c r="F2" s="7"/>
      <c r="G2" s="7"/>
    </row>
    <row r="4" ht="12.75">
      <c r="C4" s="10" t="s">
        <v>39</v>
      </c>
    </row>
    <row r="5" spans="1:10" ht="19.5" customHeight="1">
      <c r="A5" s="14" t="s">
        <v>56</v>
      </c>
      <c r="B5" s="14" t="s">
        <v>0</v>
      </c>
      <c r="C5" s="14" t="s">
        <v>155</v>
      </c>
      <c r="D5" s="8"/>
      <c r="E5" s="8"/>
      <c r="F5" s="8"/>
      <c r="G5" s="8"/>
      <c r="H5" s="8"/>
      <c r="I5" s="9"/>
      <c r="J5" s="9"/>
    </row>
    <row r="6" spans="1:10" ht="19.5" customHeight="1">
      <c r="A6" s="21" t="s">
        <v>9</v>
      </c>
      <c r="B6" s="26" t="s">
        <v>58</v>
      </c>
      <c r="C6" s="179">
        <v>1720</v>
      </c>
      <c r="D6" s="8"/>
      <c r="E6" s="8"/>
      <c r="F6" s="8"/>
      <c r="G6" s="8"/>
      <c r="H6" s="8"/>
      <c r="I6" s="9"/>
      <c r="J6" s="9"/>
    </row>
    <row r="7" spans="1:10" ht="19.5" customHeight="1">
      <c r="A7" s="21" t="s">
        <v>13</v>
      </c>
      <c r="B7" s="26" t="s">
        <v>8</v>
      </c>
      <c r="C7" s="17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27" t="s">
        <v>10</v>
      </c>
      <c r="B8" s="28" t="s">
        <v>374</v>
      </c>
      <c r="C8" s="18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4" t="s">
        <v>11</v>
      </c>
      <c r="B9" s="29"/>
      <c r="C9" s="24"/>
      <c r="D9" s="8"/>
      <c r="E9" s="8"/>
      <c r="F9" s="8"/>
      <c r="G9" s="8"/>
      <c r="H9" s="8"/>
      <c r="I9" s="9"/>
      <c r="J9" s="9"/>
    </row>
    <row r="10" spans="1:10" ht="19.5" customHeight="1">
      <c r="A10" s="25" t="s">
        <v>12</v>
      </c>
      <c r="B10" s="30"/>
      <c r="C10" s="25"/>
      <c r="D10" s="8"/>
      <c r="E10" s="8"/>
      <c r="F10" s="8"/>
      <c r="G10" s="8"/>
      <c r="H10" s="8"/>
      <c r="I10" s="9"/>
      <c r="J10" s="9"/>
    </row>
    <row r="11" spans="1:10" ht="19.5" customHeight="1">
      <c r="A11" s="21" t="s">
        <v>14</v>
      </c>
      <c r="B11" s="26" t="s">
        <v>7</v>
      </c>
      <c r="C11" s="179">
        <v>13720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3" t="s">
        <v>10</v>
      </c>
      <c r="B12" s="31" t="s">
        <v>34</v>
      </c>
      <c r="C12" s="181">
        <f>SUM(C13:C14)</f>
        <v>13720</v>
      </c>
      <c r="D12" s="8"/>
      <c r="E12" s="8"/>
      <c r="F12" s="8"/>
      <c r="G12" s="8"/>
      <c r="H12" s="8"/>
      <c r="I12" s="9"/>
      <c r="J12" s="9"/>
    </row>
    <row r="13" spans="1:10" ht="15" customHeight="1">
      <c r="A13" s="24"/>
      <c r="B13" s="29" t="s">
        <v>375</v>
      </c>
      <c r="C13" s="182">
        <v>1220</v>
      </c>
      <c r="D13" s="8"/>
      <c r="E13" s="8"/>
      <c r="F13" s="8"/>
      <c r="G13" s="8"/>
      <c r="H13" s="8"/>
      <c r="I13" s="9"/>
      <c r="J13" s="9"/>
    </row>
    <row r="14" spans="1:10" ht="15" customHeight="1">
      <c r="A14" s="24"/>
      <c r="B14" s="29" t="s">
        <v>376</v>
      </c>
      <c r="C14" s="182">
        <v>12500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4" t="s">
        <v>11</v>
      </c>
      <c r="B15" s="29" t="s">
        <v>37</v>
      </c>
      <c r="C15" s="24">
        <v>0</v>
      </c>
      <c r="D15" s="8"/>
      <c r="E15" s="8"/>
      <c r="F15" s="8"/>
      <c r="G15" s="8"/>
      <c r="H15" s="8"/>
      <c r="I15" s="9"/>
      <c r="J15" s="9"/>
    </row>
    <row r="16" spans="1:10" ht="15">
      <c r="A16" s="24"/>
      <c r="B16" s="32"/>
      <c r="C16" s="24"/>
      <c r="D16" s="8"/>
      <c r="E16" s="8"/>
      <c r="F16" s="8"/>
      <c r="G16" s="8"/>
      <c r="H16" s="8"/>
      <c r="I16" s="9"/>
      <c r="J16" s="9"/>
    </row>
    <row r="17" spans="1:10" ht="15" customHeight="1">
      <c r="A17" s="25"/>
      <c r="B17" s="33"/>
      <c r="C17" s="25"/>
      <c r="D17" s="8"/>
      <c r="E17" s="8"/>
      <c r="F17" s="8"/>
      <c r="G17" s="8"/>
      <c r="H17" s="8"/>
      <c r="I17" s="9"/>
      <c r="J17" s="9"/>
    </row>
    <row r="18" spans="1:10" ht="19.5" customHeight="1">
      <c r="A18" s="21" t="s">
        <v>35</v>
      </c>
      <c r="B18" s="26" t="s">
        <v>59</v>
      </c>
      <c r="C18" s="21">
        <v>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89/XI/2007
z dnia 27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2008-09-05T12:05:39Z</cp:lastPrinted>
  <dcterms:created xsi:type="dcterms:W3CDTF">1998-12-09T13:02:10Z</dcterms:created>
  <dcterms:modified xsi:type="dcterms:W3CDTF">2008-09-26T11:22:29Z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